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8_{75DC15A6-5603-4055-A295-1A938E703612}" xr6:coauthVersionLast="47" xr6:coauthVersionMax="47" xr10:uidLastSave="{00000000-0000-0000-0000-000000000000}"/>
  <workbookProtection workbookAlgorithmName="SHA-512" workbookHashValue="SotBZyd2OVct7kQxDV1bHwy7PAtDHtHkmni1HGIZC/6OAlZdE6T5jd9hS8iNP7R/Eb6tl0BPlWTnWfk6TbgtQg==" workbookSaltValue="boVgCmMtowICjLJ8mqz8vQ==" workbookSpinCount="100000" lockStructure="1"/>
  <bookViews>
    <workbookView xWindow="-120" yWindow="-120" windowWidth="29040" windowHeight="15840" tabRatio="918" xr2:uid="{00000000-000D-0000-FFFF-FFFF00000000}"/>
  </bookViews>
  <sheets>
    <sheet name="SUMMARY" sheetId="62" r:id="rId1"/>
    <sheet name="1 - Sources and Uses" sheetId="38" state="hidden" r:id="rId2"/>
    <sheet name="1 - Project Info" sheetId="43" r:id="rId3"/>
    <sheet name="1 - Leverage" sheetId="42" r:id="rId4"/>
    <sheet name="1 - Value Gap" sheetId="41" r:id="rId5"/>
    <sheet name="1 - Aff Gap" sheetId="45" r:id="rId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#REF!</definedName>
    <definedName name="_xlnm.Print_Area" localSheetId="5">'1 - Aff Gap'!$A$1:$F$42</definedName>
    <definedName name="_xlnm.Print_Area" localSheetId="3">'1 - Leverage'!$A$1:$F$22</definedName>
    <definedName name="_xlnm.Print_Area" localSheetId="2">'1 - Project Info'!$A$1:$G$48</definedName>
    <definedName name="_xlnm.Print_Area" localSheetId="1">'1 - Sources and Uses'!$A$1:$I$39</definedName>
    <definedName name="_xlnm.Print_Area" localSheetId="4">'1 - Value Gap'!$A$1:$H$29</definedName>
    <definedName name="solver_eng" localSheetId="4" hidden="1">1</definedName>
    <definedName name="solver_neg" localSheetId="4" hidden="1">1</definedName>
    <definedName name="solver_num" localSheetId="4" hidden="1">0</definedName>
    <definedName name="solver_opt" localSheetId="4" hidden="1">'1 - Value Gap'!$H$25</definedName>
    <definedName name="solver_typ" localSheetId="4" hidden="1">1</definedName>
    <definedName name="solver_val" localSheetId="4" hidden="1">0</definedName>
    <definedName name="solver_ver" localSheetId="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45" l="1"/>
  <c r="I38" i="38"/>
  <c r="I37" i="38"/>
  <c r="I36" i="38"/>
  <c r="I35" i="38"/>
  <c r="I34" i="38"/>
  <c r="I30" i="38"/>
  <c r="I14" i="38"/>
  <c r="I13" i="38"/>
  <c r="I6" i="38"/>
  <c r="I5" i="38"/>
  <c r="I3" i="38"/>
  <c r="I4" i="38"/>
  <c r="F30" i="62"/>
  <c r="F28" i="62"/>
  <c r="F25" i="62"/>
  <c r="F24" i="62"/>
  <c r="F22" i="62"/>
  <c r="A29" i="38"/>
  <c r="B29" i="38"/>
  <c r="C29" i="38"/>
  <c r="D29" i="38"/>
  <c r="A30" i="38"/>
  <c r="B30" i="38"/>
  <c r="C30" i="38"/>
  <c r="D30" i="38"/>
  <c r="A31" i="38"/>
  <c r="B31" i="38"/>
  <c r="C31" i="38"/>
  <c r="D31" i="38"/>
  <c r="A32" i="38"/>
  <c r="B32" i="38"/>
  <c r="C32" i="38"/>
  <c r="D32" i="38"/>
  <c r="A33" i="38"/>
  <c r="B33" i="38"/>
  <c r="C33" i="38"/>
  <c r="D33" i="38"/>
  <c r="A34" i="38"/>
  <c r="B34" i="38"/>
  <c r="C34" i="38"/>
  <c r="D34" i="38"/>
  <c r="A35" i="38"/>
  <c r="B35" i="38"/>
  <c r="C35" i="38"/>
  <c r="D35" i="38"/>
  <c r="A36" i="38"/>
  <c r="B36" i="38"/>
  <c r="C36" i="38"/>
  <c r="D36" i="38"/>
  <c r="A37" i="38"/>
  <c r="B37" i="38"/>
  <c r="C37" i="38"/>
  <c r="D37" i="38"/>
  <c r="A38" i="38"/>
  <c r="B38" i="38"/>
  <c r="C38" i="38"/>
  <c r="D38" i="38"/>
  <c r="D28" i="38" l="1"/>
  <c r="C28" i="38"/>
  <c r="B28" i="38"/>
  <c r="A28" i="38"/>
  <c r="I25" i="38"/>
  <c r="I24" i="38"/>
  <c r="C11" i="38"/>
  <c r="C10" i="38"/>
  <c r="I10" i="38"/>
  <c r="B5" i="38"/>
  <c r="B3" i="38"/>
  <c r="B2" i="38"/>
  <c r="D23" i="38"/>
  <c r="D25" i="38" s="1"/>
  <c r="D21" i="38"/>
  <c r="E21" i="38" s="1"/>
  <c r="E20" i="38"/>
  <c r="E19" i="38"/>
  <c r="C19" i="38"/>
  <c r="C23" i="38" s="1"/>
  <c r="C25" i="38" s="1"/>
  <c r="D12" i="38"/>
  <c r="D14" i="38" s="1"/>
  <c r="D16" i="38" s="1"/>
  <c r="E11" i="38"/>
  <c r="E10" i="38"/>
  <c r="C12" i="38" l="1"/>
  <c r="C14" i="38" s="1"/>
  <c r="C16" i="38" s="1"/>
  <c r="E12" i="38"/>
  <c r="I26" i="38"/>
  <c r="I12" i="38"/>
  <c r="I8" i="38"/>
  <c r="H6" i="41"/>
  <c r="I25" i="41"/>
  <c r="F11" i="45" l="1"/>
  <c r="I29" i="38" s="1"/>
  <c r="H9" i="41" l="1"/>
  <c r="F29" i="62" l="1"/>
  <c r="F38" i="45" l="1"/>
  <c r="D18" i="42" l="1"/>
  <c r="I39" i="38"/>
  <c r="F34" i="45" l="1"/>
  <c r="F19" i="62" s="1"/>
  <c r="H23" i="41"/>
  <c r="H26" i="41"/>
  <c r="F18" i="62" s="1"/>
  <c r="G33" i="45" l="1"/>
  <c r="G41" i="43" l="1"/>
  <c r="G35" i="43"/>
  <c r="G31" i="43"/>
  <c r="I15" i="38" s="1"/>
  <c r="I19" i="38" l="1"/>
  <c r="I21" i="38"/>
  <c r="I17" i="38"/>
  <c r="G36" i="43"/>
  <c r="G42" i="43" s="1"/>
  <c r="F39" i="45" l="1"/>
  <c r="C20" i="38" l="1"/>
  <c r="C21" i="38" s="1"/>
  <c r="F20" i="62"/>
  <c r="F13" i="45"/>
  <c r="F14" i="45" l="1"/>
  <c r="F22" i="43"/>
  <c r="F23" i="43" s="1"/>
  <c r="G32" i="45" l="1"/>
  <c r="I31" i="38"/>
  <c r="H5" i="41"/>
  <c r="H7" i="41" s="1"/>
  <c r="I23" i="41" s="1"/>
  <c r="A28" i="41" l="1"/>
  <c r="F23" i="62" l="1"/>
  <c r="F32" i="62" s="1"/>
</calcChain>
</file>

<file path=xl/sharedStrings.xml><?xml version="1.0" encoding="utf-8"?>
<sst xmlns="http://schemas.openxmlformats.org/spreadsheetml/2006/main" count="332" uniqueCount="213">
  <si>
    <t>Type of Activity 
Being Funded</t>
  </si>
  <si>
    <t>Philanthropic Leverage</t>
  </si>
  <si>
    <t>Ownership Type:</t>
  </si>
  <si>
    <t>Soft Costs</t>
  </si>
  <si>
    <t>Federal Leverage</t>
  </si>
  <si>
    <t>Provide the following information on a PER UNIT BASIS</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</si>
  <si>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</si>
  <si>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</si>
  <si>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</si>
  <si>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</si>
  <si>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</si>
  <si>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</si>
  <si>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</si>
  <si>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</si>
  <si>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</si>
  <si>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</si>
  <si>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</si>
  <si>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</si>
  <si>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</si>
  <si>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</si>
  <si>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</si>
  <si>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</si>
  <si>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</si>
  <si>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</si>
  <si>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</si>
  <si>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</si>
  <si>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</si>
  <si>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</si>
  <si>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</si>
  <si>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</si>
  <si>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Proposed Unit Information</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</si>
  <si>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</si>
  <si>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</si>
  <si>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</si>
  <si>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</si>
  <si>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</si>
  <si>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</si>
  <si>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</si>
  <si>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</si>
  <si>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</si>
  <si>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</si>
  <si>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</si>
  <si>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</si>
  <si>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</si>
  <si>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</si>
  <si>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</si>
  <si>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</si>
  <si>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</si>
  <si>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</si>
  <si>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</si>
  <si>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</si>
  <si>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</si>
  <si>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</si>
  <si>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</si>
  <si>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</si>
  <si>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</si>
  <si>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Structure Acquisition</t>
  </si>
  <si>
    <t>Land Acquisition</t>
  </si>
  <si>
    <t>Total Value Gap Contributions from all sources:</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</si>
  <si>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</si>
  <si>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</si>
  <si>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</si>
  <si>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</si>
  <si>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</si>
  <si>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</si>
  <si>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Activity:</t>
  </si>
  <si>
    <t>Project Name:</t>
  </si>
  <si>
    <t>Unit Type:</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</si>
  <si>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</si>
  <si>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</si>
  <si>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</si>
  <si>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</si>
  <si>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</si>
  <si>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</si>
  <si>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</si>
  <si>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</si>
  <si>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</si>
  <si>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</si>
  <si>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</si>
  <si>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</si>
  <si>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</si>
  <si>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</si>
  <si>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</si>
  <si>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</si>
  <si>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</si>
  <si>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</si>
  <si>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</si>
  <si>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</si>
  <si>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</si>
  <si>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</si>
  <si>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Affordability Gap/Downpayment Assistance</t>
  </si>
  <si>
    <t>Demolition and Utility Connections</t>
  </si>
  <si>
    <t>Typical Unit</t>
  </si>
  <si>
    <t>Select to Enter</t>
  </si>
  <si>
    <t>[enter name of source]</t>
  </si>
  <si>
    <t>Borrower Resources (i.e. borrower's own funds)</t>
  </si>
  <si>
    <t>Other - provide explanation in notes</t>
  </si>
  <si>
    <t>Co-Funder: Greater Minnesota Housing Fund (GMHF)</t>
  </si>
  <si>
    <t>Minnesota Housing downpayment and closing cost assistance (not Impact Fund)</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</si>
  <si>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</si>
  <si>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</si>
  <si>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</si>
  <si>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</si>
  <si>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</si>
  <si>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t>Developer Fee (up to 10% of TDC)</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</si>
  <si>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</si>
  <si>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</si>
  <si>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</si>
  <si>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</si>
  <si>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</si>
  <si>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</si>
  <si>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</si>
  <si>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</si>
  <si>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</si>
  <si>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</si>
  <si>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</si>
  <si>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Administration fee per unit</t>
  </si>
  <si>
    <r>
      <rPr>
        <b/>
        <sz val="11"/>
        <rFont val="Calibri"/>
        <family val="2"/>
        <scheme val="minor"/>
      </rPr>
      <t>TOTAL</t>
    </r>
    <r>
      <rPr>
        <sz val="11"/>
        <rFont val="Calibri"/>
        <family val="2"/>
        <scheme val="minor"/>
      </rPr>
      <t xml:space="preserve"> Number of Proposed Units in this Workbook with Affordability Gap</t>
    </r>
  </si>
  <si>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</si>
  <si>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</si>
  <si>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</si>
  <si>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</si>
  <si>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</si>
  <si>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Affordability Gap Worksheet</t>
  </si>
  <si>
    <t>Review eligibility criteria under RFP -- Co-Funder and Partner Information</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</si>
  <si>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</si>
  <si>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</si>
  <si>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</si>
  <si>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</si>
  <si>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</si>
  <si>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</si>
  <si>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</si>
  <si>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</si>
  <si>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</si>
  <si>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Total Amount 
(specific to the project seeking Impact Funds)</t>
  </si>
  <si>
    <t>Notes 
(include explanations, dates of possible commitment, how much will go toward this project, or other relevant notes)</t>
  </si>
  <si>
    <t xml:space="preserve">Name of Organization Providing Leverage </t>
  </si>
  <si>
    <r>
      <t>Modular</t>
    </r>
    <r>
      <rPr>
        <b/>
        <sz val="11"/>
        <rFont val="Calibri"/>
        <family val="2"/>
      </rPr>
      <t>,</t>
    </r>
    <r>
      <rPr>
        <sz val="11"/>
        <rFont val="Calibri"/>
        <family val="2"/>
      </rPr>
      <t xml:space="preserve"> Panelized, or Site-Built? (choose one):</t>
    </r>
  </si>
  <si>
    <t>Land Acquisition (actual cost)</t>
  </si>
  <si>
    <t>Multi-unit (2-4 unit)</t>
  </si>
  <si>
    <t>Yes, attached</t>
  </si>
  <si>
    <t>Yes, detached</t>
  </si>
  <si>
    <r>
      <t xml:space="preserve">Value Gap Sources </t>
    </r>
    <r>
      <rPr>
        <b/>
        <strike/>
        <sz val="11"/>
        <rFont val="Calibri"/>
        <family val="2"/>
        <scheme val="minor"/>
      </rPr>
      <t>-</t>
    </r>
    <r>
      <rPr>
        <sz val="11"/>
        <rFont val="Calibri"/>
        <family val="2"/>
      </rPr>
      <t xml:space="preserve"> 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</si>
  <si>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</si>
  <si>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t>
    </r>
    <r>
      <rPr>
        <b/>
        <sz val="11"/>
        <rFont val="Calibri"/>
        <family val="2"/>
      </rPr>
      <t>Impact Fund Affordability Gap (Grant or Loan) Dollars per unit</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</si>
  <si>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</si>
  <si>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Include additional explanation, clarification or information, including any deviation from auto-calculated fields or industry averages:</t>
  </si>
  <si>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</si>
  <si>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</si>
  <si>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</si>
  <si>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</si>
  <si>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</si>
  <si>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</si>
  <si>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</si>
  <si>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</si>
  <si>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</si>
  <si>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</si>
  <si>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Grant funds may be issued from a variety of sources.</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</si>
  <si>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</si>
  <si>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</si>
  <si>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</si>
  <si>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</si>
  <si>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</si>
  <si>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</si>
  <si>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</si>
  <si>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</si>
  <si>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</si>
  <si>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</si>
  <si>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</si>
  <si>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</si>
  <si>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</si>
  <si>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r>
      <t xml:space="preserve">Typical </t>
    </r>
    <r>
      <rPr>
        <b/>
        <sz val="11"/>
        <rFont val="Calibri"/>
        <family val="2"/>
      </rPr>
      <t>Impact Fund Value Gap Dollars per unit</t>
    </r>
    <r>
      <rPr>
        <b/>
        <strike/>
        <sz val="11"/>
        <rFont val="Calibri"/>
        <family val="2"/>
        <scheme val="minor"/>
      </rPr>
      <t xml:space="preserve"> </t>
    </r>
  </si>
  <si>
    <t xml:space="preserve">General Construction (include fees, environmental remediation, garage, water, sewer, driveways, landscaping, contingency, etc.) </t>
  </si>
  <si>
    <t>Land Acquisition, Demolition, and Utility Connections</t>
  </si>
  <si>
    <t>Brief description of the type of units listed in this worksheet, for example 1-1/2 story single family homes, 5-unit townhomes, specific community being served, etc.</t>
  </si>
  <si>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</si>
  <si>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</si>
  <si>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</si>
  <si>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</si>
  <si>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</si>
  <si>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t>Other (include site work, contingency, etc. Provide an explanation of costs below)</t>
  </si>
  <si>
    <t>Soft Costs (include fees - legal, realtor, professional fees, contingency)</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</si>
  <si>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</si>
  <si>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</si>
  <si>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Acquisition Rehabilitation Resale</t>
  </si>
  <si>
    <r>
      <rPr>
        <b/>
        <sz val="22"/>
        <rFont val="Calibri"/>
        <family val="2"/>
        <scheme val="minor"/>
      </rPr>
      <t xml:space="preserve">FUNDING REQUEST SUMMARY </t>
    </r>
    <r>
      <rPr>
        <b/>
        <sz val="14"/>
        <rFont val="Calibri"/>
        <family val="2"/>
        <scheme val="minor"/>
      </rPr>
      <t xml:space="preserve">
Acquisition Rehabilitation Resale
Value Gap and Affordability Gap</t>
    </r>
  </si>
  <si>
    <t>Acquisition, Rehabilitation, Resale</t>
  </si>
  <si>
    <t>Demo, Utility Connections, Other (site work, contingency)</t>
  </si>
  <si>
    <t>Construction Costs Impact Fund Historical 80th Percentile</t>
  </si>
  <si>
    <t>RS Means Average Hard Costs (New Construction only)</t>
  </si>
  <si>
    <t>% Over/Under RS Means Average Hard Costs</t>
  </si>
  <si>
    <t>2025 RFP Average Construction  Costs</t>
  </si>
  <si>
    <t xml:space="preserve"> IMPACT FUND VALUE GAP REQUIRED: </t>
  </si>
  <si>
    <t>% Over/Under 2025 Average Request</t>
  </si>
  <si>
    <t>2025 RFP Average Value Gap Request</t>
  </si>
  <si>
    <t>RS means Average TDC (New Construction Only)</t>
  </si>
  <si>
    <t>% Over/Under RS Means Average TDC</t>
  </si>
  <si>
    <t>2025 RFP Average Affordability Gap Request</t>
  </si>
  <si>
    <t>Total Leverage from non-Impact Fund Sources</t>
  </si>
  <si>
    <t>Combined Borrower and Seller Resources</t>
  </si>
  <si>
    <t>70 Character maximum</t>
  </si>
  <si>
    <t>Credit score</t>
  </si>
  <si>
    <t>Gross annual income</t>
  </si>
  <si>
    <t>Monthly debt</t>
  </si>
  <si>
    <r>
      <t xml:space="preserve">Estimate Affordability Gap Uses </t>
    </r>
    <r>
      <rPr>
        <b/>
        <sz val="11"/>
        <rFont val="Calibri"/>
        <family val="2"/>
        <scheme val="minor"/>
      </rPr>
      <t>- Per Unit</t>
    </r>
  </si>
  <si>
    <r>
      <t xml:space="preserve">Affordability Gap Sources - </t>
    </r>
    <r>
      <rPr>
        <b/>
        <sz val="11"/>
        <rFont val="Calibri"/>
        <family val="2"/>
      </rPr>
      <t>Per Unit</t>
    </r>
  </si>
  <si>
    <r>
      <t xml:space="preserve">Administration Fee for Affordability Gap Funding Only </t>
    </r>
    <r>
      <rPr>
        <b/>
        <sz val="11"/>
        <rFont val="Calibri"/>
        <family val="2"/>
        <scheme val="minor"/>
      </rPr>
      <t>- per unit</t>
    </r>
  </si>
  <si>
    <t>GRAND TOTAL Acquisition, Rehabilitation, Resale request from all funders</t>
  </si>
  <si>
    <r>
      <rPr>
        <b/>
        <sz val="11"/>
        <rFont val="Calibri"/>
        <family val="2"/>
      </rPr>
      <t>Instructions:</t>
    </r>
    <r>
      <rPr>
        <sz val="11"/>
        <rFont val="Calibri"/>
        <family val="2"/>
      </rPr>
      <t xml:space="preserve"> Only complete this workbook if you are requesting funds for Value Gap. If you are requesting only affordability gap funds, complete the Stand-Alone Affordability Gap Application and Workbook. 
Complete the green fields in each appliable tab. Grey fields will calculate automatically based on your input in related fields.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</si>
  <si>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r>
      <rPr>
        <b/>
        <sz val="11"/>
        <rFont val="Calibri"/>
        <family val="2"/>
      </rPr>
      <t>Instructions</t>
    </r>
    <r>
      <rPr>
        <sz val="11"/>
        <rFont val="Calibri"/>
        <family val="2"/>
      </rPr>
      <t xml:space="preserve">: Only complete this worksheet to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</si>
  <si>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r>
      <t xml:space="preserve">Instructions: </t>
    </r>
    <r>
      <rPr>
        <sz val="11"/>
        <rFont val="Calibri"/>
        <family val="2"/>
      </rPr>
      <t>Complete the chart below listing the total amount of leverage sources for the units included in this workbook.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workbook. 
* Do not include Minnesota Housing Impact Fund Dollars or Greater Minnesota Housing Fund resources.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</si>
  <si>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rPr>
        <b/>
        <sz val="11"/>
        <rFont val="Calibri"/>
        <family val="2"/>
      </rPr>
      <t xml:space="preserve">Instructions: </t>
    </r>
    <r>
      <rPr>
        <sz val="11"/>
        <rFont val="Calibri"/>
        <family val="2"/>
      </rPr>
      <t>Provide an anticipated Value Gap calculation on a per unit basis. Leverage sources must match those listed in the Leverage Sources Worksheet.</t>
    </r>
  </si>
  <si>
    <t>Sources and Uses - Acquisition, Rehabilitation, Resale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</si>
</sst>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2"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i/>
      <sz val="10"/>
      <name val="Calibri"/>
      <family val="2"/>
      <scheme val="minor"/>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6">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572">
    <xf numFmtId="0" fontId="0" fillId="0" borderId="0" xfId="0"/>
    <xf numFmtId="44" fontId="10" fillId="0" borderId="1" xfId="2"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12" fillId="0" borderId="0" xfId="0" applyFont="1" applyFill="1" applyProtection="1"/>
    <xf numFmtId="0" fontId="11" fillId="0" borderId="0" xfId="0" applyFont="1" applyFill="1" applyBorder="1" applyProtection="1"/>
    <xf numFmtId="0" fontId="13" fillId="0" borderId="0" xfId="0" applyFont="1" applyFill="1" applyBorder="1" applyAlignment="1" applyProtection="1">
      <alignment vertical="center" wrapText="1"/>
    </xf>
    <xf numFmtId="0" fontId="16"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Protection="1"/>
    <xf numFmtId="0" fontId="0" fillId="0" borderId="0" xfId="0" applyFill="1" applyBorder="1" applyAlignment="1" applyProtection="1">
      <alignment vertical="center"/>
    </xf>
    <xf numFmtId="0" fontId="0" fillId="0" borderId="0" xfId="0" applyProtection="1"/>
    <xf numFmtId="0" fontId="17" fillId="0" borderId="0" xfId="0" applyFont="1" applyFill="1" applyProtection="1"/>
    <xf numFmtId="0" fontId="0" fillId="0" borderId="0" xfId="0" applyFont="1" applyFill="1" applyBorder="1" applyAlignment="1" applyProtection="1">
      <alignment horizontal="center" vertical="center"/>
    </xf>
    <xf numFmtId="0" fontId="7" fillId="0" borderId="1" xfId="1" applyNumberFormat="1" applyFont="1" applyFill="1" applyBorder="1" applyAlignment="1" applyProtection="1">
      <alignment vertical="center"/>
    </xf>
    <xf numFmtId="0" fontId="17" fillId="0" borderId="0" xfId="0" applyFont="1" applyBorder="1" applyProtection="1"/>
    <xf numFmtId="0" fontId="0" fillId="0" borderId="9" xfId="0" applyFill="1" applyBorder="1" applyAlignment="1" applyProtection="1">
      <alignment horizontal="right" vertical="center"/>
    </xf>
    <xf numFmtId="0" fontId="0" fillId="0" borderId="0" xfId="0" applyFill="1" applyBorder="1" applyAlignment="1" applyProtection="1">
      <alignment horizontal="center" vertical="center"/>
    </xf>
    <xf numFmtId="0" fontId="18" fillId="0" borderId="9" xfId="0" applyFont="1" applyFill="1" applyBorder="1" applyAlignment="1" applyProtection="1">
      <alignment vertical="center"/>
    </xf>
    <xf numFmtId="0" fontId="0" fillId="2" borderId="4"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1" xfId="0" applyFont="1" applyFill="1" applyBorder="1" applyAlignment="1" applyProtection="1">
      <alignment vertical="center"/>
    </xf>
    <xf numFmtId="0" fontId="19" fillId="0" borderId="0" xfId="0" applyFont="1" applyFill="1" applyBorder="1" applyAlignment="1" applyProtection="1">
      <alignment horizontal="left" vertical="center" indent="5"/>
    </xf>
    <xf numFmtId="9" fontId="17" fillId="0" borderId="0" xfId="0" applyNumberFormat="1" applyFont="1" applyFill="1" applyProtection="1"/>
    <xf numFmtId="44" fontId="7" fillId="0" borderId="1" xfId="2" applyFont="1" applyFill="1" applyBorder="1" applyAlignment="1" applyProtection="1">
      <alignment horizontal="center" vertical="center"/>
    </xf>
    <xf numFmtId="0" fontId="0" fillId="0" borderId="0" xfId="0" applyFont="1" applyFill="1" applyBorder="1" applyAlignment="1" applyProtection="1">
      <alignment horizontal="left" vertical="top"/>
    </xf>
    <xf numFmtId="0" fontId="9" fillId="0" borderId="0" xfId="0" applyFont="1" applyFill="1" applyBorder="1" applyAlignment="1" applyProtection="1">
      <alignment vertical="center"/>
    </xf>
    <xf numFmtId="0" fontId="0" fillId="0" borderId="0" xfId="0"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0" fontId="10" fillId="0" borderId="0" xfId="0" applyFont="1" applyFill="1" applyBorder="1" applyProtection="1"/>
    <xf numFmtId="0" fontId="10" fillId="0" borderId="9" xfId="0" applyFont="1" applyFill="1" applyBorder="1" applyProtection="1"/>
    <xf numFmtId="0" fontId="10" fillId="0" borderId="1" xfId="0" applyFont="1" applyFill="1" applyBorder="1" applyProtection="1"/>
    <xf numFmtId="0" fontId="12" fillId="0" borderId="0" xfId="0" applyFont="1" applyProtection="1"/>
    <xf numFmtId="0" fontId="12" fillId="0" borderId="0" xfId="0" applyFont="1" applyFill="1" applyBorder="1" applyProtection="1"/>
    <xf numFmtId="0" fontId="12" fillId="0" borderId="0" xfId="0" applyFont="1" applyBorder="1" applyProtection="1"/>
    <xf numFmtId="0" fontId="23" fillId="0" borderId="0" xfId="0" applyFont="1" applyFill="1" applyBorder="1" applyProtection="1"/>
    <xf numFmtId="0" fontId="10" fillId="0" borderId="13" xfId="0" applyFont="1" applyFill="1" applyBorder="1" applyAlignment="1" applyProtection="1"/>
    <xf numFmtId="0" fontId="10" fillId="0" borderId="15" xfId="0" applyFont="1" applyFill="1" applyBorder="1" applyAlignment="1" applyProtection="1">
      <alignment vertical="center"/>
    </xf>
    <xf numFmtId="0" fontId="15" fillId="0" borderId="9" xfId="0" applyFont="1" applyBorder="1" applyProtection="1"/>
    <xf numFmtId="0" fontId="15" fillId="0" borderId="0" xfId="0" applyFont="1" applyBorder="1" applyProtection="1"/>
    <xf numFmtId="0" fontId="17" fillId="0" borderId="0" xfId="0" applyFont="1" applyFill="1" applyAlignment="1" applyProtection="1">
      <alignment horizontal="center"/>
    </xf>
    <xf numFmtId="0" fontId="2" fillId="0" borderId="0" xfId="0" applyFont="1" applyFill="1" applyBorder="1" applyAlignment="1" applyProtection="1">
      <alignment vertical="center"/>
    </xf>
    <xf numFmtId="0" fontId="10" fillId="0" borderId="13"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7" xfId="0" applyFill="1" applyBorder="1" applyAlignment="1" applyProtection="1">
      <alignment vertical="center"/>
    </xf>
    <xf numFmtId="0" fontId="0" fillId="0" borderId="28" xfId="0" applyFont="1" applyFill="1" applyBorder="1" applyAlignment="1" applyProtection="1">
      <alignment vertical="center"/>
    </xf>
    <xf numFmtId="0" fontId="0" fillId="0" borderId="27" xfId="0" applyFont="1" applyFill="1" applyBorder="1" applyAlignment="1" applyProtection="1">
      <alignment vertical="center"/>
    </xf>
    <xf numFmtId="0" fontId="9" fillId="0" borderId="6" xfId="0" applyFont="1"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ont="1" applyFill="1" applyBorder="1" applyAlignment="1" applyProtection="1">
      <alignment horizontal="center"/>
    </xf>
    <xf numFmtId="0" fontId="0" fillId="0" borderId="28" xfId="0" applyFill="1" applyBorder="1" applyAlignment="1" applyProtection="1">
      <alignment vertical="center"/>
    </xf>
    <xf numFmtId="0" fontId="0" fillId="0" borderId="29" xfId="0" applyFont="1" applyFill="1" applyBorder="1" applyAlignment="1" applyProtection="1">
      <alignment vertical="center"/>
    </xf>
    <xf numFmtId="0" fontId="27" fillId="0" borderId="0" xfId="0" applyFont="1" applyFill="1" applyProtection="1"/>
    <xf numFmtId="2" fontId="0" fillId="2" borderId="4" xfId="0" applyNumberFormat="1" applyFont="1" applyFill="1" applyBorder="1" applyAlignment="1" applyProtection="1">
      <alignment horizontal="center" vertical="center"/>
    </xf>
    <xf numFmtId="0" fontId="23" fillId="0" borderId="0" xfId="0" applyFont="1" applyFill="1" applyProtection="1"/>
    <xf numFmtId="0" fontId="9" fillId="0" borderId="9" xfId="0" applyFont="1" applyFill="1" applyBorder="1" applyAlignment="1" applyProtection="1">
      <alignment vertical="center"/>
    </xf>
    <xf numFmtId="0" fontId="10" fillId="0" borderId="1" xfId="0" applyFont="1" applyFill="1" applyBorder="1" applyAlignment="1" applyProtection="1"/>
    <xf numFmtId="0" fontId="10" fillId="0" borderId="14" xfId="0" applyFont="1" applyFill="1" applyBorder="1" applyAlignment="1" applyProtection="1">
      <alignment horizontal="left" vertical="top"/>
    </xf>
    <xf numFmtId="0" fontId="10" fillId="0" borderId="15" xfId="0" applyFont="1" applyFill="1" applyBorder="1" applyProtection="1"/>
    <xf numFmtId="44" fontId="22" fillId="2" borderId="4" xfId="2" applyFont="1" applyFill="1" applyBorder="1" applyAlignment="1" applyProtection="1">
      <alignment horizontal="right" vertical="center"/>
    </xf>
    <xf numFmtId="0" fontId="22" fillId="0" borderId="9"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9" xfId="0" applyFont="1" applyFill="1" applyBorder="1" applyAlignment="1" applyProtection="1">
      <alignment horizontal="left" vertical="top"/>
    </xf>
    <xf numFmtId="0" fontId="22" fillId="0" borderId="14" xfId="0" applyFont="1" applyFill="1" applyBorder="1" applyAlignment="1" applyProtection="1">
      <alignment vertical="center"/>
    </xf>
    <xf numFmtId="0" fontId="10" fillId="0" borderId="0" xfId="0" applyFont="1" applyFill="1" applyBorder="1" applyAlignment="1" applyProtection="1">
      <alignment vertical="center"/>
    </xf>
    <xf numFmtId="0" fontId="22" fillId="0" borderId="9" xfId="0" applyFont="1" applyFill="1" applyBorder="1" applyAlignment="1" applyProtection="1">
      <alignment horizontal="left" vertical="center"/>
    </xf>
    <xf numFmtId="0" fontId="27" fillId="0" borderId="0" xfId="0" applyFont="1" applyProtection="1"/>
    <xf numFmtId="44" fontId="22" fillId="2" borderId="12" xfId="0" applyNumberFormat="1" applyFont="1" applyFill="1" applyBorder="1" applyAlignment="1" applyProtection="1">
      <alignment horizontal="left"/>
    </xf>
    <xf numFmtId="0" fontId="19" fillId="0" borderId="5" xfId="0" applyFont="1" applyFill="1" applyBorder="1" applyAlignment="1" applyProtection="1">
      <alignment vertical="center"/>
    </xf>
    <xf numFmtId="44" fontId="9" fillId="2" borderId="31" xfId="2" applyFont="1" applyFill="1" applyBorder="1" applyAlignment="1" applyProtection="1">
      <alignment horizontal="right" vertical="center"/>
    </xf>
    <xf numFmtId="0" fontId="19" fillId="0" borderId="0" xfId="0" applyFont="1" applyFill="1" applyBorder="1" applyAlignment="1" applyProtection="1">
      <alignment horizontal="left" indent="5"/>
    </xf>
    <xf numFmtId="0" fontId="9"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0" fillId="4"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protection locked="0"/>
    </xf>
    <xf numFmtId="0" fontId="10" fillId="4" borderId="4"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xf>
    <xf numFmtId="9" fontId="36" fillId="8" borderId="51"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164" fontId="33" fillId="6" borderId="4" xfId="2" applyNumberFormat="1" applyFont="1" applyFill="1" applyBorder="1" applyAlignment="1" applyProtection="1">
      <alignment horizontal="lef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1" fillId="0" borderId="11" xfId="0" applyFont="1" applyFill="1" applyBorder="1" applyProtection="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164" fontId="34" fillId="4" borderId="21"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xf>
    <xf numFmtId="0" fontId="12" fillId="4" borderId="26" xfId="0" applyFont="1" applyFill="1" applyBorder="1" applyAlignment="1" applyProtection="1">
      <alignment horizontal="left" vertical="top" wrapText="1"/>
      <protection locked="0"/>
    </xf>
    <xf numFmtId="0" fontId="0" fillId="0" borderId="40" xfId="0" applyFont="1" applyFill="1" applyBorder="1" applyAlignment="1" applyProtection="1">
      <alignment vertical="center" wrapText="1"/>
    </xf>
    <xf numFmtId="0" fontId="0" fillId="0" borderId="41" xfId="0" applyFont="1" applyFill="1" applyBorder="1" applyAlignment="1" applyProtection="1">
      <alignment vertical="center" wrapText="1"/>
    </xf>
    <xf numFmtId="0" fontId="32" fillId="0" borderId="4" xfId="0" applyFont="1" applyFill="1" applyBorder="1" applyAlignment="1" applyProtection="1">
      <alignment horizontal="center" vertical="center"/>
    </xf>
    <xf numFmtId="0" fontId="32" fillId="0" borderId="4"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Alignment="1" applyProtection="1">
      <alignment vertical="center"/>
    </xf>
    <xf numFmtId="0" fontId="12" fillId="0" borderId="11"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4" fontId="34" fillId="0" borderId="0" xfId="2" applyNumberFormat="1" applyFont="1" applyFill="1" applyBorder="1" applyAlignment="1" applyProtection="1">
      <alignment horizontal="left" vertical="center" wrapText="1"/>
    </xf>
    <xf numFmtId="164" fontId="2" fillId="4" borderId="51" xfId="2" applyNumberFormat="1" applyFont="1" applyFill="1" applyBorder="1" applyAlignment="1" applyProtection="1">
      <alignment horizontal="left" vertical="center" wrapText="1"/>
      <protection locked="0"/>
    </xf>
    <xf numFmtId="44" fontId="10" fillId="2" borderId="51" xfId="2" applyFont="1" applyFill="1" applyBorder="1" applyAlignment="1" applyProtection="1">
      <alignment horizontal="right" vertical="center"/>
    </xf>
    <xf numFmtId="44" fontId="10" fillId="2" borderId="50" xfId="2" applyFont="1" applyFill="1" applyBorder="1" applyAlignment="1" applyProtection="1">
      <alignment horizontal="right" vertical="center"/>
    </xf>
    <xf numFmtId="0" fontId="0" fillId="0" borderId="34" xfId="0" applyFont="1" applyFill="1" applyBorder="1" applyAlignment="1" applyProtection="1">
      <alignment vertical="center"/>
    </xf>
    <xf numFmtId="0" fontId="0" fillId="0" borderId="13" xfId="0" applyFont="1" applyFill="1" applyBorder="1" applyAlignment="1" applyProtection="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xf>
    <xf numFmtId="44" fontId="22" fillId="2" borderId="12" xfId="0" applyNumberFormat="1" applyFont="1" applyFill="1" applyBorder="1" applyAlignment="1" applyProtection="1">
      <alignment horizontal="left" vertical="center"/>
    </xf>
    <xf numFmtId="42" fontId="10" fillId="4" borderId="51" xfId="2" applyNumberFormat="1" applyFont="1" applyFill="1" applyBorder="1" applyAlignment="1" applyProtection="1">
      <alignment horizontal="right" vertical="center"/>
      <protection locked="0"/>
    </xf>
    <xf numFmtId="44" fontId="14" fillId="2" borderId="4" xfId="2" applyNumberFormat="1" applyFont="1" applyFill="1" applyBorder="1" applyAlignment="1" applyProtection="1">
      <alignment horizontal="right" vertical="center" wrapText="1"/>
    </xf>
    <xf numFmtId="42" fontId="7" fillId="4" borderId="23" xfId="2" applyNumberFormat="1" applyFont="1" applyFill="1" applyBorder="1" applyAlignment="1" applyProtection="1">
      <alignment horizontal="right" vertical="center"/>
      <protection locked="0"/>
    </xf>
    <xf numFmtId="42" fontId="7" fillId="4" borderId="48" xfId="2" applyNumberFormat="1" applyFont="1" applyFill="1" applyBorder="1" applyAlignment="1" applyProtection="1">
      <alignment horizontal="right" vertical="center"/>
      <protection locked="0"/>
    </xf>
    <xf numFmtId="42" fontId="10" fillId="4" borderId="52" xfId="2" applyNumberFormat="1" applyFont="1" applyFill="1" applyBorder="1" applyAlignment="1" applyProtection="1">
      <alignment horizontal="right" vertical="center"/>
      <protection locked="0"/>
    </xf>
    <xf numFmtId="164" fontId="7" fillId="4" borderId="48" xfId="2" applyNumberFormat="1" applyFont="1" applyFill="1" applyBorder="1" applyAlignment="1" applyProtection="1">
      <alignment horizontal="right" vertical="center"/>
      <protection locked="0"/>
    </xf>
    <xf numFmtId="164" fontId="7" fillId="4" borderId="51" xfId="2" applyNumberFormat="1" applyFont="1" applyFill="1" applyBorder="1" applyAlignment="1" applyProtection="1">
      <alignment horizontal="right" vertical="center"/>
      <protection locked="0"/>
    </xf>
    <xf numFmtId="164" fontId="7" fillId="4" borderId="50" xfId="2" applyNumberFormat="1" applyFont="1" applyFill="1" applyBorder="1" applyAlignment="1" applyProtection="1">
      <alignment horizontal="right" vertical="center"/>
      <protection locked="0"/>
    </xf>
    <xf numFmtId="44" fontId="22" fillId="0" borderId="0" xfId="0" applyNumberFormat="1" applyFont="1" applyFill="1" applyBorder="1" applyAlignment="1" applyProtection="1">
      <alignment horizontal="left"/>
    </xf>
    <xf numFmtId="42" fontId="7" fillId="4" borderId="31" xfId="2" applyNumberFormat="1" applyFont="1" applyFill="1" applyBorder="1" applyAlignment="1" applyProtection="1">
      <alignment horizontal="center" vertical="center"/>
      <protection locked="0"/>
    </xf>
    <xf numFmtId="164" fontId="2" fillId="4" borderId="48" xfId="2" applyNumberFormat="1" applyFont="1" applyFill="1" applyBorder="1" applyAlignment="1" applyProtection="1">
      <alignment horizontal="left" vertical="center" wrapText="1"/>
      <protection locked="0"/>
    </xf>
    <xf numFmtId="164" fontId="2" fillId="4" borderId="50" xfId="2" applyNumberFormat="1" applyFont="1" applyFill="1" applyBorder="1" applyAlignment="1" applyProtection="1">
      <alignment horizontal="left" vertical="center" wrapText="1"/>
      <protection locked="0"/>
    </xf>
    <xf numFmtId="0" fontId="11" fillId="0" borderId="0" xfId="0" applyFont="1" applyFill="1" applyAlignment="1" applyProtection="1"/>
    <xf numFmtId="0" fontId="20" fillId="0" borderId="0" xfId="0" applyFont="1" applyFill="1" applyAlignment="1" applyProtection="1"/>
    <xf numFmtId="0" fontId="9" fillId="0" borderId="4" xfId="0" applyFont="1" applyFill="1" applyBorder="1" applyAlignment="1" applyProtection="1">
      <alignment horizontal="right" vertical="center" wrapText="1"/>
    </xf>
    <xf numFmtId="0" fontId="13" fillId="0" borderId="0" xfId="0" applyFont="1"/>
    <xf numFmtId="44" fontId="22" fillId="2" borderId="4" xfId="0" applyNumberFormat="1" applyFont="1" applyFill="1" applyBorder="1" applyAlignment="1" applyProtection="1">
      <alignment horizontal="left"/>
    </xf>
    <xf numFmtId="42" fontId="10" fillId="4" borderId="48" xfId="0" applyNumberFormat="1" applyFont="1" applyFill="1" applyBorder="1" applyAlignment="1" applyProtection="1">
      <alignment horizontal="left"/>
      <protection locked="0"/>
    </xf>
    <xf numFmtId="164" fontId="5" fillId="7" borderId="48" xfId="2" applyNumberFormat="1" applyFont="1" applyFill="1" applyBorder="1" applyAlignment="1" applyProtection="1">
      <alignment vertical="center" wrapText="1"/>
    </xf>
    <xf numFmtId="164" fontId="5" fillId="7" borderId="51" xfId="2" applyNumberFormat="1" applyFont="1" applyFill="1" applyBorder="1" applyAlignment="1" applyProtection="1">
      <alignment vertical="center" wrapText="1"/>
    </xf>
    <xf numFmtId="164" fontId="5" fillId="7" borderId="50" xfId="2" applyNumberFormat="1" applyFont="1" applyFill="1" applyBorder="1" applyAlignment="1" applyProtection="1">
      <alignment vertical="center" wrapText="1"/>
    </xf>
    <xf numFmtId="164" fontId="5" fillId="7" borderId="23" xfId="2" applyNumberFormat="1" applyFont="1" applyFill="1" applyBorder="1" applyAlignment="1" applyProtection="1">
      <alignment horizontal="left" vertical="center" wrapText="1"/>
    </xf>
    <xf numFmtId="164" fontId="5" fillId="0" borderId="49" xfId="2" applyNumberFormat="1" applyFont="1" applyFill="1" applyBorder="1" applyAlignment="1" applyProtection="1">
      <alignment horizontal="left" vertical="center" wrapText="1"/>
    </xf>
    <xf numFmtId="164" fontId="5" fillId="0" borderId="3" xfId="2" applyNumberFormat="1" applyFont="1" applyFill="1" applyBorder="1" applyAlignment="1" applyProtection="1">
      <alignment horizontal="left" vertical="center" wrapText="1"/>
    </xf>
    <xf numFmtId="42" fontId="5" fillId="7" borderId="51" xfId="2" applyNumberFormat="1" applyFont="1" applyFill="1" applyBorder="1" applyAlignment="1" applyProtection="1">
      <alignment horizontal="left" vertical="center" wrapText="1"/>
    </xf>
    <xf numFmtId="164" fontId="5" fillId="7" borderId="53" xfId="2" applyNumberFormat="1" applyFont="1" applyFill="1" applyBorder="1" applyAlignment="1" applyProtection="1">
      <alignment horizontal="left" vertical="center" wrapText="1"/>
    </xf>
    <xf numFmtId="0" fontId="5" fillId="7" borderId="41" xfId="0" applyFont="1" applyFill="1" applyBorder="1" applyAlignment="1">
      <alignment horizontal="left"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2" xfId="2" applyNumberFormat="1" applyFont="1" applyFill="1" applyBorder="1" applyAlignment="1" applyProtection="1">
      <alignment vertical="center" wrapText="1"/>
    </xf>
    <xf numFmtId="0" fontId="5" fillId="7" borderId="54" xfId="0" applyFont="1" applyFill="1" applyBorder="1" applyAlignment="1">
      <alignment horizontal="left" vertical="center"/>
    </xf>
    <xf numFmtId="164" fontId="5" fillId="7" borderId="51" xfId="2" applyNumberFormat="1" applyFont="1" applyFill="1" applyBorder="1" applyAlignment="1" applyProtection="1">
      <alignment horizontal="left" vertical="center" wrapText="1"/>
    </xf>
    <xf numFmtId="0" fontId="12" fillId="9" borderId="0" xfId="0" applyFont="1" applyFill="1" applyProtection="1"/>
    <xf numFmtId="0" fontId="0" fillId="9" borderId="0" xfId="0" applyFill="1" applyBorder="1" applyAlignment="1" applyProtection="1">
      <alignment vertical="center"/>
    </xf>
    <xf numFmtId="0" fontId="24" fillId="9" borderId="0" xfId="0" applyFont="1" applyFill="1" applyAlignment="1" applyProtection="1">
      <alignment vertical="center"/>
    </xf>
    <xf numFmtId="0" fontId="12" fillId="9" borderId="0" xfId="0" applyFont="1" applyFill="1" applyBorder="1" applyProtection="1"/>
    <xf numFmtId="0" fontId="12" fillId="9" borderId="0" xfId="0" applyFont="1" applyFill="1" applyAlignment="1" applyProtection="1">
      <alignment vertical="center"/>
    </xf>
    <xf numFmtId="0" fontId="23" fillId="9" borderId="0" xfId="0" applyFont="1" applyFill="1" applyProtection="1"/>
    <xf numFmtId="0" fontId="6" fillId="9" borderId="9" xfId="3" applyFont="1" applyFill="1" applyBorder="1" applyAlignment="1" applyProtection="1"/>
    <xf numFmtId="0" fontId="27" fillId="9" borderId="0" xfId="0" applyFont="1" applyFill="1" applyProtection="1"/>
    <xf numFmtId="0" fontId="23" fillId="9" borderId="0" xfId="0" applyFont="1" applyFill="1" applyAlignment="1" applyProtection="1">
      <alignment horizontal="left" vertical="top"/>
    </xf>
    <xf numFmtId="0" fontId="23" fillId="9" borderId="0" xfId="0" applyFont="1" applyFill="1" applyBorder="1" applyProtection="1"/>
    <xf numFmtId="0" fontId="10"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0" fontId="10" fillId="9" borderId="15" xfId="0" applyFont="1" applyFill="1" applyBorder="1" applyAlignment="1" applyProtection="1">
      <alignment vertical="center"/>
    </xf>
    <xf numFmtId="0" fontId="22" fillId="9" borderId="15" xfId="0" applyFont="1" applyFill="1" applyBorder="1" applyAlignment="1" applyProtection="1">
      <alignment vertical="center"/>
    </xf>
    <xf numFmtId="1" fontId="10" fillId="9" borderId="0" xfId="0" applyNumberFormat="1" applyFont="1" applyFill="1" applyBorder="1" applyAlignment="1" applyProtection="1">
      <alignment vertical="top" wrapText="1"/>
    </xf>
    <xf numFmtId="0" fontId="31"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8" xfId="0" applyFont="1" applyFill="1" applyBorder="1" applyAlignment="1" applyProtection="1">
      <alignment vertical="center" wrapText="1"/>
    </xf>
    <xf numFmtId="0" fontId="12" fillId="9" borderId="28" xfId="0" applyFont="1" applyFill="1" applyBorder="1" applyProtection="1"/>
    <xf numFmtId="0" fontId="10" fillId="9" borderId="28" xfId="0" applyFont="1" applyFill="1" applyBorder="1" applyProtection="1"/>
    <xf numFmtId="0" fontId="22" fillId="9" borderId="14" xfId="0" applyFont="1" applyFill="1" applyBorder="1" applyAlignment="1" applyProtection="1">
      <alignment vertical="center"/>
    </xf>
    <xf numFmtId="0" fontId="15" fillId="9" borderId="28" xfId="0" applyFont="1" applyFill="1" applyBorder="1" applyProtection="1"/>
    <xf numFmtId="0" fontId="22" fillId="9" borderId="40" xfId="0" applyFont="1" applyFill="1" applyBorder="1" applyAlignment="1" applyProtection="1">
      <alignment vertical="center"/>
    </xf>
    <xf numFmtId="0" fontId="10" fillId="9" borderId="9" xfId="0" applyFont="1" applyFill="1" applyBorder="1" applyProtection="1"/>
    <xf numFmtId="0" fontId="10" fillId="9" borderId="0" xfId="0" applyFont="1" applyFill="1" applyBorder="1" applyProtection="1"/>
    <xf numFmtId="0" fontId="22" fillId="9" borderId="25" xfId="0" applyFont="1" applyFill="1" applyBorder="1" applyAlignment="1" applyProtection="1">
      <alignment horizontal="left" vertical="center"/>
    </xf>
    <xf numFmtId="0" fontId="22" fillId="9" borderId="0" xfId="0" applyFont="1" applyFill="1" applyBorder="1" applyAlignment="1" applyProtection="1">
      <alignment horizontal="left" vertical="center" wrapText="1"/>
    </xf>
    <xf numFmtId="0" fontId="15" fillId="9" borderId="33" xfId="0" applyFont="1" applyFill="1" applyBorder="1" applyProtection="1"/>
    <xf numFmtId="0" fontId="15" fillId="9" borderId="0" xfId="0" applyFont="1" applyFill="1" applyBorder="1" applyProtection="1"/>
    <xf numFmtId="164" fontId="22" fillId="4" borderId="7" xfId="2" applyNumberFormat="1" applyFont="1" applyFill="1" applyBorder="1" applyAlignment="1" applyProtection="1">
      <alignment horizontal="center" vertical="center"/>
      <protection locked="0"/>
    </xf>
    <xf numFmtId="164" fontId="10" fillId="4" borderId="3" xfId="2" applyNumberFormat="1" applyFont="1" applyFill="1" applyBorder="1" applyAlignment="1" applyProtection="1">
      <alignment horizontal="center" vertical="center"/>
      <protection locked="0"/>
    </xf>
    <xf numFmtId="164" fontId="22" fillId="2" borderId="45" xfId="2" applyNumberFormat="1" applyFont="1" applyFill="1" applyBorder="1" applyAlignment="1" applyProtection="1">
      <alignment horizontal="center" vertical="center"/>
    </xf>
    <xf numFmtId="165" fontId="10" fillId="9" borderId="57" xfId="2" applyNumberFormat="1" applyFont="1" applyFill="1" applyBorder="1" applyAlignment="1" applyProtection="1">
      <alignment horizontal="center" vertical="center"/>
    </xf>
    <xf numFmtId="0" fontId="10" fillId="0" borderId="9" xfId="0" applyFont="1" applyFill="1" applyBorder="1" applyAlignment="1" applyProtection="1">
      <alignment vertical="center"/>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0" fontId="15" fillId="9" borderId="0" xfId="0" applyFont="1" applyFill="1" applyBorder="1" applyAlignment="1" applyProtection="1">
      <alignment vertical="center"/>
    </xf>
    <xf numFmtId="0" fontId="21" fillId="9" borderId="0" xfId="0" applyFont="1" applyFill="1" applyAlignment="1" applyProtection="1">
      <alignment wrapText="1"/>
    </xf>
    <xf numFmtId="0" fontId="10" fillId="0" borderId="22" xfId="0" applyFont="1" applyFill="1" applyBorder="1" applyAlignment="1" applyProtection="1">
      <alignment vertical="center"/>
    </xf>
    <xf numFmtId="0" fontId="10" fillId="0" borderId="27" xfId="0" applyFont="1" applyFill="1" applyBorder="1" applyAlignment="1" applyProtection="1">
      <alignment vertical="center"/>
    </xf>
    <xf numFmtId="9" fontId="17" fillId="9" borderId="0" xfId="0" applyNumberFormat="1" applyFont="1" applyFill="1" applyProtection="1"/>
    <xf numFmtId="0" fontId="22" fillId="9" borderId="30" xfId="0" applyFont="1" applyFill="1" applyBorder="1" applyAlignment="1" applyProtection="1">
      <alignment horizontal="left" vertical="center" wrapText="1"/>
    </xf>
    <xf numFmtId="0" fontId="10" fillId="9" borderId="0" xfId="0" applyFont="1" applyFill="1" applyProtection="1"/>
    <xf numFmtId="0" fontId="2" fillId="9" borderId="35" xfId="0" applyFont="1" applyFill="1" applyBorder="1" applyAlignment="1" applyProtection="1">
      <alignment vertical="top" wrapText="1"/>
    </xf>
    <xf numFmtId="0" fontId="2" fillId="9" borderId="40" xfId="0" applyFont="1" applyFill="1" applyBorder="1" applyAlignment="1" applyProtection="1">
      <alignment vertical="top" wrapText="1"/>
    </xf>
    <xf numFmtId="0" fontId="2" fillId="9" borderId="55" xfId="0" applyFont="1" applyFill="1" applyBorder="1" applyAlignment="1" applyProtection="1">
      <alignment vertical="top" wrapText="1"/>
    </xf>
    <xf numFmtId="0" fontId="2" fillId="9" borderId="56"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2" fillId="9" borderId="52" xfId="0" applyFont="1" applyFill="1" applyBorder="1" applyAlignment="1" applyProtection="1">
      <alignment horizontal="right" vertical="top" wrapText="1"/>
    </xf>
    <xf numFmtId="0" fontId="22" fillId="9" borderId="51" xfId="0" applyFont="1" applyFill="1" applyBorder="1" applyAlignment="1" applyProtection="1">
      <alignment horizontal="right" vertical="top" wrapText="1"/>
    </xf>
    <xf numFmtId="0" fontId="10" fillId="9" borderId="56" xfId="0" applyFont="1" applyFill="1" applyBorder="1" applyAlignment="1" applyProtection="1">
      <alignment vertical="top"/>
    </xf>
    <xf numFmtId="0" fontId="22" fillId="0" borderId="5" xfId="0" applyFont="1" applyBorder="1" applyAlignment="1" applyProtection="1">
      <alignment horizontal="center" vertical="center" wrapText="1"/>
    </xf>
    <xf numFmtId="0" fontId="22" fillId="0" borderId="46" xfId="0" applyFont="1" applyBorder="1" applyAlignment="1" applyProtection="1">
      <alignment horizontal="center" vertical="center" wrapText="1"/>
    </xf>
    <xf numFmtId="0" fontId="22" fillId="2" borderId="59" xfId="0" applyFont="1" applyFill="1" applyBorder="1" applyAlignment="1" applyProtection="1">
      <alignment horizontal="left" vertical="center"/>
    </xf>
    <xf numFmtId="0" fontId="10" fillId="2" borderId="6" xfId="0" applyFont="1" applyFill="1" applyBorder="1" applyAlignment="1" applyProtection="1">
      <alignment vertical="center"/>
    </xf>
    <xf numFmtId="0" fontId="22" fillId="2" borderId="6" xfId="0" applyFont="1" applyFill="1" applyBorder="1" applyAlignment="1" applyProtection="1">
      <alignment vertical="center"/>
    </xf>
    <xf numFmtId="0" fontId="22" fillId="2" borderId="58" xfId="0" applyFont="1" applyFill="1" applyBorder="1" applyAlignment="1" applyProtection="1">
      <alignment horizontal="center" vertical="center" wrapText="1"/>
    </xf>
    <xf numFmtId="0" fontId="10" fillId="9" borderId="0" xfId="0" applyFont="1" applyFill="1" applyAlignment="1" applyProtection="1">
      <alignment vertical="center"/>
    </xf>
    <xf numFmtId="0" fontId="10" fillId="9" borderId="0" xfId="0" applyFont="1" applyFill="1" applyAlignment="1" applyProtection="1">
      <alignment horizontal="left" vertical="top"/>
    </xf>
    <xf numFmtId="0" fontId="10" fillId="9" borderId="38" xfId="0" applyFont="1" applyFill="1" applyBorder="1" applyAlignment="1" applyProtection="1">
      <alignment horizontal="right" vertical="top"/>
    </xf>
    <xf numFmtId="0" fontId="22" fillId="9" borderId="38" xfId="0" applyFont="1" applyFill="1" applyBorder="1" applyAlignment="1" applyProtection="1">
      <alignment horizontal="right" vertical="top"/>
    </xf>
    <xf numFmtId="0" fontId="22" fillId="9" borderId="48" xfId="0" applyFont="1" applyFill="1" applyBorder="1" applyAlignment="1" applyProtection="1">
      <alignment vertical="center" wrapText="1"/>
    </xf>
    <xf numFmtId="164" fontId="10" fillId="2" borderId="49" xfId="2" applyNumberFormat="1" applyFont="1" applyFill="1" applyBorder="1" applyAlignment="1" applyProtection="1">
      <alignment horizontal="center" vertical="center"/>
    </xf>
    <xf numFmtId="0" fontId="30" fillId="9" borderId="56" xfId="0" applyFont="1" applyFill="1" applyBorder="1" applyAlignment="1" applyProtection="1">
      <alignment vertical="center"/>
    </xf>
    <xf numFmtId="0" fontId="30" fillId="9" borderId="0" xfId="0" applyFont="1" applyFill="1" applyAlignment="1" applyProtection="1">
      <alignment vertical="center" wrapText="1"/>
    </xf>
    <xf numFmtId="0" fontId="22" fillId="9" borderId="52" xfId="0" applyFont="1" applyFill="1" applyBorder="1" applyAlignment="1" applyProtection="1">
      <alignment vertical="top" wrapText="1"/>
    </xf>
    <xf numFmtId="164" fontId="10" fillId="2" borderId="3" xfId="2" applyNumberFormat="1" applyFont="1" applyFill="1" applyBorder="1" applyAlignment="1" applyProtection="1">
      <alignment horizontal="center" vertical="center"/>
    </xf>
    <xf numFmtId="0" fontId="30" fillId="9" borderId="56" xfId="0" applyFont="1" applyFill="1" applyBorder="1" applyAlignment="1" applyProtection="1">
      <alignment vertical="center" wrapText="1"/>
    </xf>
    <xf numFmtId="0" fontId="22" fillId="9" borderId="23" xfId="0" applyFont="1" applyFill="1" applyBorder="1" applyAlignment="1" applyProtection="1">
      <alignment vertical="top" wrapText="1"/>
    </xf>
    <xf numFmtId="0" fontId="30" fillId="9" borderId="0" xfId="0" applyFont="1" applyFill="1" applyProtection="1"/>
    <xf numFmtId="164" fontId="10" fillId="2" borderId="60" xfId="2" applyNumberFormat="1" applyFont="1" applyFill="1" applyBorder="1" applyAlignment="1" applyProtection="1">
      <alignment horizontal="center" vertical="center"/>
    </xf>
    <xf numFmtId="0" fontId="10" fillId="0" borderId="56" xfId="0" applyFont="1" applyBorder="1" applyAlignment="1" applyProtection="1">
      <alignment vertical="top"/>
    </xf>
    <xf numFmtId="0" fontId="22" fillId="9" borderId="12" xfId="0" applyFont="1" applyFill="1" applyBorder="1" applyAlignment="1" applyProtection="1">
      <alignment vertical="top" wrapText="1"/>
    </xf>
    <xf numFmtId="165" fontId="10" fillId="2" borderId="64" xfId="2" applyNumberFormat="1" applyFont="1" applyFill="1" applyBorder="1" applyAlignment="1" applyProtection="1">
      <alignment horizontal="center" vertical="center"/>
    </xf>
    <xf numFmtId="165" fontId="10" fillId="2" borderId="21" xfId="2" applyNumberFormat="1" applyFont="1" applyFill="1" applyBorder="1" applyAlignment="1" applyProtection="1">
      <alignment horizontal="center" vertical="center"/>
    </xf>
    <xf numFmtId="0" fontId="22" fillId="9" borderId="0" xfId="0" applyFont="1" applyFill="1" applyAlignment="1" applyProtection="1">
      <alignment horizontal="left" vertical="top"/>
    </xf>
    <xf numFmtId="0" fontId="22" fillId="9" borderId="50" xfId="0" applyFont="1" applyFill="1" applyBorder="1" applyAlignment="1" applyProtection="1">
      <alignment vertical="top" wrapText="1"/>
    </xf>
    <xf numFmtId="165" fontId="10" fillId="2" borderId="17" xfId="2" applyNumberFormat="1" applyFont="1" applyFill="1" applyBorder="1" applyAlignment="1" applyProtection="1">
      <alignment horizontal="center" vertical="center"/>
    </xf>
    <xf numFmtId="0" fontId="10" fillId="9" borderId="0" xfId="0" applyFont="1" applyFill="1" applyAlignment="1" applyProtection="1">
      <alignment vertical="top"/>
    </xf>
    <xf numFmtId="0" fontId="10" fillId="9" borderId="57" xfId="0" applyFont="1" applyFill="1" applyBorder="1" applyAlignment="1" applyProtection="1">
      <alignment horizontal="center" vertical="center"/>
    </xf>
    <xf numFmtId="44" fontId="22" fillId="2" borderId="45" xfId="0" applyNumberFormat="1" applyFont="1" applyFill="1" applyBorder="1" applyAlignment="1" applyProtection="1">
      <alignment horizontal="center" vertical="center"/>
    </xf>
    <xf numFmtId="0" fontId="45" fillId="9" borderId="9" xfId="0" applyFont="1" applyFill="1" applyBorder="1" applyAlignment="1" applyProtection="1">
      <alignment vertical="top"/>
    </xf>
    <xf numFmtId="0" fontId="45" fillId="9" borderId="0" xfId="0" applyFont="1" applyFill="1" applyAlignment="1" applyProtection="1">
      <alignment vertical="top"/>
    </xf>
    <xf numFmtId="0" fontId="45" fillId="9" borderId="0" xfId="0" applyFont="1" applyFill="1" applyAlignment="1" applyProtection="1">
      <alignment horizontal="center" vertical="center"/>
    </xf>
    <xf numFmtId="0" fontId="10" fillId="9" borderId="0" xfId="0" applyFont="1" applyFill="1" applyAlignment="1" applyProtection="1">
      <alignment horizontal="center" vertical="center"/>
    </xf>
    <xf numFmtId="0" fontId="10" fillId="0" borderId="27" xfId="0" applyFont="1" applyBorder="1" applyAlignment="1" applyProtection="1">
      <alignment vertical="center"/>
    </xf>
    <xf numFmtId="0" fontId="10" fillId="9" borderId="20" xfId="0" applyFont="1" applyFill="1" applyBorder="1" applyAlignment="1" applyProtection="1">
      <alignment vertical="center"/>
    </xf>
    <xf numFmtId="0" fontId="10" fillId="9" borderId="28" xfId="0" applyFont="1" applyFill="1" applyBorder="1" applyAlignment="1" applyProtection="1">
      <alignment vertical="center"/>
    </xf>
    <xf numFmtId="0" fontId="10" fillId="9" borderId="25" xfId="0" applyFont="1" applyFill="1" applyBorder="1" applyAlignment="1" applyProtection="1">
      <alignment vertical="center"/>
    </xf>
    <xf numFmtId="0" fontId="3" fillId="9" borderId="20" xfId="0" applyFont="1" applyFill="1" applyBorder="1" applyAlignment="1" applyProtection="1">
      <alignment vertical="center"/>
    </xf>
    <xf numFmtId="42" fontId="10" fillId="2" borderId="48"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0" xfId="0" applyFont="1" applyFill="1" applyBorder="1" applyAlignment="1" applyProtection="1">
      <alignment horizontal="center" vertical="center"/>
    </xf>
    <xf numFmtId="0" fontId="36" fillId="8" borderId="25" xfId="0" applyFont="1" applyFill="1" applyBorder="1" applyAlignment="1">
      <alignment horizontal="right" vertical="center" wrapText="1"/>
    </xf>
    <xf numFmtId="0" fontId="12" fillId="0" borderId="0" xfId="0" applyFont="1" applyAlignment="1">
      <alignment vertical="center"/>
    </xf>
    <xf numFmtId="0" fontId="32" fillId="5" borderId="37" xfId="0" applyFont="1" applyFill="1" applyBorder="1" applyAlignment="1">
      <alignment horizontal="right" vertical="center"/>
    </xf>
    <xf numFmtId="0" fontId="32" fillId="0" borderId="0" xfId="0" applyFont="1" applyAlignment="1">
      <alignment vertical="center"/>
    </xf>
    <xf numFmtId="0" fontId="37" fillId="2" borderId="8" xfId="0" applyFont="1" applyFill="1" applyBorder="1" applyAlignment="1">
      <alignment horizontal="left" vertical="center"/>
    </xf>
    <xf numFmtId="0" fontId="37" fillId="2" borderId="34"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15" fillId="0" borderId="0" xfId="0" applyFont="1" applyAlignment="1">
      <alignment vertical="center"/>
    </xf>
    <xf numFmtId="0" fontId="32" fillId="5" borderId="20" xfId="0" applyFont="1" applyFill="1" applyBorder="1" applyAlignment="1">
      <alignment horizontal="right" vertical="center"/>
    </xf>
    <xf numFmtId="0" fontId="32" fillId="0" borderId="0" xfId="0" applyFont="1" applyAlignment="1">
      <alignment horizontal="center" vertical="center" wrapText="1"/>
    </xf>
    <xf numFmtId="0" fontId="15" fillId="0" borderId="0" xfId="0" applyFont="1" applyAlignment="1">
      <alignment vertical="center" wrapText="1"/>
    </xf>
    <xf numFmtId="0" fontId="32" fillId="5" borderId="14" xfId="0" applyFont="1" applyFill="1" applyBorder="1" applyAlignment="1">
      <alignment horizontal="right" vertical="center"/>
    </xf>
    <xf numFmtId="0" fontId="32" fillId="5" borderId="36" xfId="0" applyFont="1" applyFill="1" applyBorder="1" applyAlignment="1">
      <alignment horizontal="right" vertical="center" wrapText="1"/>
    </xf>
    <xf numFmtId="0" fontId="5" fillId="7" borderId="20" xfId="0" applyFont="1" applyFill="1" applyBorder="1" applyAlignment="1">
      <alignment horizontal="left" vertical="center"/>
    </xf>
    <xf numFmtId="0" fontId="5" fillId="7" borderId="25" xfId="0" applyFont="1" applyFill="1" applyBorder="1" applyAlignment="1">
      <alignment vertical="center" wrapText="1"/>
    </xf>
    <xf numFmtId="0" fontId="32" fillId="0" borderId="0" xfId="0" applyFont="1" applyAlignment="1">
      <alignment horizontal="righ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36" fillId="8" borderId="20" xfId="0" applyFont="1" applyFill="1" applyBorder="1" applyAlignment="1">
      <alignment horizontal="left" vertical="center"/>
    </xf>
    <xf numFmtId="0" fontId="33" fillId="2" borderId="4" xfId="0" applyFont="1" applyFill="1" applyBorder="1" applyAlignment="1">
      <alignment horizontal="center" vertical="center" wrapText="1"/>
    </xf>
    <xf numFmtId="42" fontId="5" fillId="7" borderId="48" xfId="0" applyNumberFormat="1" applyFont="1" applyFill="1" applyBorder="1" applyAlignment="1">
      <alignment horizontal="left" vertical="center" wrapText="1"/>
    </xf>
    <xf numFmtId="42" fontId="34" fillId="7" borderId="48" xfId="0" applyNumberFormat="1" applyFont="1" applyFill="1" applyBorder="1" applyAlignment="1">
      <alignment horizontal="left" vertical="center" wrapText="1"/>
    </xf>
    <xf numFmtId="42" fontId="5" fillId="7" borderId="53" xfId="0" applyNumberFormat="1" applyFont="1" applyFill="1" applyBorder="1" applyAlignment="1">
      <alignment horizontal="left" vertical="center" wrapText="1"/>
    </xf>
    <xf numFmtId="42" fontId="34" fillId="7" borderId="23" xfId="0" applyNumberFormat="1" applyFont="1" applyFill="1" applyBorder="1" applyAlignment="1">
      <alignment horizontal="left" vertical="center" wrapText="1"/>
    </xf>
    <xf numFmtId="164" fontId="33" fillId="6" borderId="31" xfId="2" applyNumberFormat="1" applyFont="1" applyFill="1" applyBorder="1" applyAlignment="1" applyProtection="1">
      <alignment horizontal="center" vertical="center" wrapText="1"/>
    </xf>
    <xf numFmtId="9" fontId="36" fillId="8" borderId="50" xfId="4" applyFont="1" applyFill="1" applyBorder="1" applyAlignment="1" applyProtection="1">
      <alignment horizontal="right" vertical="center" wrapText="1"/>
    </xf>
    <xf numFmtId="42" fontId="36" fillId="0" borderId="11" xfId="0" applyNumberFormat="1" applyFont="1" applyBorder="1" applyAlignment="1">
      <alignment vertical="center" wrapText="1"/>
    </xf>
    <xf numFmtId="0" fontId="5" fillId="7" borderId="25" xfId="0" applyFont="1" applyFill="1" applyBorder="1" applyAlignment="1">
      <alignment horizontal="left" vertical="center" wrapText="1"/>
    </xf>
    <xf numFmtId="0" fontId="12" fillId="0" borderId="0" xfId="0" applyFont="1" applyAlignment="1">
      <alignment horizontal="center" vertical="center"/>
    </xf>
    <xf numFmtId="9" fontId="36" fillId="8" borderId="18" xfId="4" applyFont="1" applyFill="1" applyBorder="1" applyAlignment="1" applyProtection="1">
      <alignment horizontal="right" vertical="center" wrapText="1"/>
    </xf>
    <xf numFmtId="9" fontId="36" fillId="8" borderId="24" xfId="4" applyFont="1" applyFill="1" applyBorder="1" applyAlignment="1" applyProtection="1">
      <alignment horizontal="right" vertical="center" wrapText="1"/>
    </xf>
    <xf numFmtId="42" fontId="36" fillId="0" borderId="0" xfId="0" applyNumberFormat="1" applyFont="1" applyAlignment="1">
      <alignment vertical="center" wrapText="1"/>
    </xf>
    <xf numFmtId="0" fontId="5" fillId="7" borderId="36" xfId="0" applyFont="1" applyFill="1" applyBorder="1" applyAlignment="1">
      <alignment horizontal="left" vertical="center"/>
    </xf>
    <xf numFmtId="0" fontId="5" fillId="7" borderId="30" xfId="0" applyFont="1" applyFill="1" applyBorder="1" applyAlignment="1">
      <alignment horizontal="left" vertical="center" wrapText="1"/>
    </xf>
    <xf numFmtId="0" fontId="37" fillId="6" borderId="10" xfId="0" applyFont="1" applyFill="1" applyBorder="1" applyAlignment="1">
      <alignment horizontal="left" vertical="center"/>
    </xf>
    <xf numFmtId="0" fontId="37" fillId="6" borderId="13" xfId="0" applyFont="1" applyFill="1" applyBorder="1" applyAlignment="1">
      <alignment horizontal="right" vertical="center" wrapText="1"/>
    </xf>
    <xf numFmtId="9" fontId="36" fillId="8" borderId="44" xfId="4" applyFont="1" applyFill="1" applyBorder="1" applyAlignment="1" applyProtection="1">
      <alignment horizontal="right" vertical="center" wrapText="1"/>
    </xf>
    <xf numFmtId="9" fontId="36" fillId="8" borderId="43" xfId="4" applyFont="1" applyFill="1" applyBorder="1" applyAlignment="1" applyProtection="1">
      <alignment horizontal="right" vertical="center" wrapText="1"/>
    </xf>
    <xf numFmtId="0" fontId="36" fillId="8" borderId="37" xfId="0" applyFont="1" applyFill="1" applyBorder="1" applyAlignment="1">
      <alignment horizontal="left" vertical="center"/>
    </xf>
    <xf numFmtId="0" fontId="36" fillId="8" borderId="39" xfId="0" applyFont="1" applyFill="1" applyBorder="1" applyAlignment="1">
      <alignment horizontal="right" vertical="center" wrapText="1"/>
    </xf>
    <xf numFmtId="164" fontId="35" fillId="0" borderId="0" xfId="2" applyNumberFormat="1" applyFont="1" applyFill="1" applyBorder="1" applyAlignment="1" applyProtection="1">
      <alignment horizontal="left" vertical="center" wrapText="1"/>
    </xf>
    <xf numFmtId="0" fontId="36" fillId="8" borderId="54" xfId="0" applyFont="1" applyFill="1" applyBorder="1" applyAlignment="1">
      <alignment horizontal="left" vertical="center"/>
    </xf>
    <xf numFmtId="0" fontId="36" fillId="8" borderId="41" xfId="0" applyFont="1" applyFill="1" applyBorder="1" applyAlignment="1">
      <alignment horizontal="right" vertical="center" wrapText="1"/>
    </xf>
    <xf numFmtId="0" fontId="5" fillId="7" borderId="37" xfId="0" applyFont="1" applyFill="1" applyBorder="1" applyAlignment="1">
      <alignment horizontal="left" vertical="center"/>
    </xf>
    <xf numFmtId="0" fontId="5" fillId="7" borderId="39" xfId="0" applyFont="1" applyFill="1" applyBorder="1" applyAlignment="1">
      <alignment vertical="center" wrapText="1"/>
    </xf>
    <xf numFmtId="0" fontId="5" fillId="7" borderId="41" xfId="0" applyFont="1" applyFill="1" applyBorder="1" applyAlignment="1">
      <alignment vertical="center" wrapText="1"/>
    </xf>
    <xf numFmtId="0" fontId="37" fillId="6" borderId="8" xfId="0" applyFont="1" applyFill="1" applyBorder="1" applyAlignment="1">
      <alignment horizontal="left" vertical="center"/>
    </xf>
    <xf numFmtId="0" fontId="37" fillId="6" borderId="34" xfId="0" applyFont="1" applyFill="1" applyBorder="1" applyAlignment="1">
      <alignment horizontal="right" vertical="center" wrapText="1"/>
    </xf>
    <xf numFmtId="0" fontId="5" fillId="7" borderId="18" xfId="0" applyFont="1" applyFill="1" applyBorder="1" applyAlignment="1">
      <alignment vertical="center"/>
    </xf>
    <xf numFmtId="0" fontId="36" fillId="7" borderId="24" xfId="0" applyFont="1" applyFill="1" applyBorder="1" applyAlignment="1">
      <alignment vertical="center" wrapText="1"/>
    </xf>
    <xf numFmtId="0" fontId="33" fillId="0" borderId="0" xfId="0" applyFont="1" applyAlignment="1">
      <alignment vertical="center" wrapText="1"/>
    </xf>
    <xf numFmtId="42" fontId="40" fillId="0" borderId="0" xfId="0" applyNumberFormat="1" applyFont="1" applyAlignment="1">
      <alignment horizontal="center" vertical="center" wrapText="1"/>
    </xf>
    <xf numFmtId="42" fontId="33" fillId="0" borderId="0" xfId="0" applyNumberFormat="1" applyFont="1" applyAlignment="1">
      <alignment horizontal="center" vertical="center" wrapText="1"/>
    </xf>
    <xf numFmtId="0" fontId="33" fillId="6" borderId="5" xfId="0" applyFont="1" applyFill="1" applyBorder="1" applyAlignment="1">
      <alignment vertical="center"/>
    </xf>
    <xf numFmtId="0" fontId="33" fillId="6" borderId="7" xfId="0" applyFont="1" applyFill="1" applyBorder="1" applyAlignment="1">
      <alignment vertical="center"/>
    </xf>
    <xf numFmtId="0" fontId="32" fillId="2" borderId="45" xfId="0" applyFont="1" applyFill="1" applyBorder="1" applyAlignment="1">
      <alignment horizontal="left" vertical="center"/>
    </xf>
    <xf numFmtId="0" fontId="32" fillId="2" borderId="46" xfId="0" applyFont="1" applyFill="1" applyBorder="1" applyAlignment="1">
      <alignment horizontal="center" vertical="center"/>
    </xf>
    <xf numFmtId="0" fontId="32" fillId="2" borderId="47" xfId="0" applyFont="1" applyFill="1" applyBorder="1" applyAlignment="1">
      <alignment horizontal="center" vertical="center"/>
    </xf>
    <xf numFmtId="0" fontId="33" fillId="0" borderId="0" xfId="0" applyFont="1" applyAlignment="1">
      <alignment horizontal="center" vertical="center" wrapText="1"/>
    </xf>
    <xf numFmtId="0" fontId="36" fillId="0" borderId="19" xfId="0" applyFont="1" applyBorder="1" applyAlignment="1">
      <alignment vertical="center" wrapText="1"/>
    </xf>
    <xf numFmtId="0" fontId="15" fillId="0" borderId="49" xfId="0" applyFont="1" applyBorder="1" applyAlignment="1">
      <alignment vertical="center" wrapText="1"/>
    </xf>
    <xf numFmtId="0" fontId="15" fillId="0" borderId="42" xfId="0" applyFont="1" applyBorder="1" applyAlignment="1">
      <alignment vertical="center"/>
    </xf>
    <xf numFmtId="0" fontId="37" fillId="2" borderId="5" xfId="0" applyFont="1" applyFill="1" applyBorder="1" applyAlignment="1">
      <alignment horizontal="left" vertical="center"/>
    </xf>
    <xf numFmtId="0" fontId="37" fillId="2" borderId="5" xfId="0" applyFont="1" applyFill="1" applyBorder="1" applyAlignment="1">
      <alignment horizontal="center" vertical="center" wrapText="1"/>
    </xf>
    <xf numFmtId="0" fontId="36" fillId="0" borderId="18" xfId="0" applyFont="1" applyBorder="1" applyAlignment="1">
      <alignment vertical="center" wrapText="1"/>
    </xf>
    <xf numFmtId="0" fontId="15" fillId="0" borderId="3" xfId="0" applyFont="1" applyBorder="1" applyAlignment="1">
      <alignment vertical="center" wrapText="1"/>
    </xf>
    <xf numFmtId="0" fontId="15" fillId="0" borderId="24" xfId="0" applyFont="1" applyBorder="1" applyAlignment="1">
      <alignment vertical="center"/>
    </xf>
    <xf numFmtId="0" fontId="5" fillId="7" borderId="30" xfId="0" applyFont="1" applyFill="1" applyBorder="1" applyAlignment="1">
      <alignment vertical="center" wrapText="1"/>
    </xf>
    <xf numFmtId="0" fontId="33" fillId="6" borderId="4" xfId="0" applyFont="1" applyFill="1" applyBorder="1" applyAlignment="1">
      <alignment horizontal="left" vertical="center"/>
    </xf>
    <xf numFmtId="0" fontId="33" fillId="6" borderId="4" xfId="0" applyFont="1" applyFill="1" applyBorder="1" applyAlignment="1">
      <alignment horizontal="right" vertical="center" wrapText="1"/>
    </xf>
    <xf numFmtId="0" fontId="37" fillId="2" borderId="7" xfId="0" applyFont="1" applyFill="1" applyBorder="1" applyAlignment="1">
      <alignment horizontal="center" vertical="center" wrapText="1"/>
    </xf>
    <xf numFmtId="0" fontId="36" fillId="0" borderId="44" xfId="0" applyFont="1" applyBorder="1" applyAlignment="1">
      <alignment vertical="center" wrapText="1"/>
    </xf>
    <xf numFmtId="164" fontId="5" fillId="0" borderId="21" xfId="2" applyNumberFormat="1" applyFont="1" applyFill="1" applyBorder="1" applyAlignment="1" applyProtection="1">
      <alignment horizontal="left" vertical="center" wrapText="1"/>
    </xf>
    <xf numFmtId="0" fontId="15" fillId="0" borderId="21" xfId="0" applyFont="1" applyBorder="1" applyAlignment="1">
      <alignment vertical="center" wrapText="1"/>
    </xf>
    <xf numFmtId="0" fontId="15" fillId="0" borderId="43" xfId="0" applyFont="1" applyBorder="1" applyAlignment="1">
      <alignment vertical="center"/>
    </xf>
    <xf numFmtId="0" fontId="23" fillId="0" borderId="0" xfId="0" applyFont="1" applyAlignment="1">
      <alignment vertical="center"/>
    </xf>
    <xf numFmtId="0" fontId="33" fillId="6" borderId="5" xfId="0" applyFont="1" applyFill="1" applyBorder="1" applyAlignment="1">
      <alignment horizontal="left" vertical="center"/>
    </xf>
    <xf numFmtId="0" fontId="33" fillId="6" borderId="7" xfId="0" applyFont="1" applyFill="1" applyBorder="1" applyAlignment="1">
      <alignment horizontal="right" vertical="center" wrapText="1"/>
    </xf>
    <xf numFmtId="0" fontId="30" fillId="9" borderId="56" xfId="0" applyFont="1" applyFill="1" applyBorder="1" applyAlignment="1">
      <alignment vertical="center"/>
    </xf>
    <xf numFmtId="0" fontId="0" fillId="4" borderId="4" xfId="0" applyFill="1" applyBorder="1" applyAlignment="1" applyProtection="1">
      <alignment horizontal="center" vertical="center"/>
      <protection locked="0"/>
    </xf>
    <xf numFmtId="0" fontId="0" fillId="0" borderId="35" xfId="0" applyFont="1" applyFill="1" applyBorder="1" applyAlignment="1" applyProtection="1">
      <alignment vertical="center"/>
    </xf>
    <xf numFmtId="0" fontId="0" fillId="0" borderId="40" xfId="0" applyFont="1" applyFill="1" applyBorder="1" applyAlignment="1" applyProtection="1">
      <alignment vertical="center"/>
    </xf>
    <xf numFmtId="0" fontId="9" fillId="0" borderId="5" xfId="0" applyFont="1" applyFill="1" applyBorder="1" applyAlignment="1" applyProtection="1">
      <alignment vertical="center"/>
    </xf>
    <xf numFmtId="164" fontId="9" fillId="2" borderId="4" xfId="2" applyNumberFormat="1" applyFont="1" applyFill="1" applyBorder="1" applyAlignment="1" applyProtection="1">
      <alignment horizontal="right" vertical="center"/>
    </xf>
    <xf numFmtId="0" fontId="21" fillId="0" borderId="1" xfId="0" applyFont="1" applyFill="1" applyBorder="1" applyAlignment="1" applyProtection="1">
      <alignment vertical="center"/>
    </xf>
    <xf numFmtId="164" fontId="7" fillId="4" borderId="4" xfId="2" applyNumberFormat="1" applyFont="1" applyFill="1" applyBorder="1" applyAlignment="1" applyProtection="1">
      <alignment horizontal="right" vertical="center"/>
      <protection locked="0"/>
    </xf>
    <xf numFmtId="0" fontId="26" fillId="2" borderId="15" xfId="0" applyFont="1" applyFill="1" applyBorder="1" applyAlignment="1" applyProtection="1">
      <alignment horizontal="right" vertical="center" wrapText="1"/>
    </xf>
    <xf numFmtId="1" fontId="10" fillId="4" borderId="48" xfId="0" applyNumberFormat="1" applyFont="1" applyFill="1" applyBorder="1" applyAlignment="1" applyProtection="1">
      <alignment vertical="top" wrapText="1"/>
      <protection locked="0"/>
    </xf>
    <xf numFmtId="42" fontId="10" fillId="4" borderId="50" xfId="2" applyNumberFormat="1" applyFont="1" applyFill="1" applyBorder="1" applyAlignment="1" applyProtection="1">
      <alignment horizontal="right" vertical="center"/>
      <protection locked="0"/>
    </xf>
    <xf numFmtId="0" fontId="22" fillId="2" borderId="6" xfId="0" applyFont="1" applyFill="1" applyBorder="1" applyAlignment="1" applyProtection="1">
      <alignment horizontal="right" vertical="center"/>
    </xf>
    <xf numFmtId="0" fontId="22" fillId="2" borderId="7" xfId="0" applyFont="1" applyFill="1" applyBorder="1" applyAlignment="1" applyProtection="1">
      <alignment horizontal="right" vertical="center"/>
    </xf>
    <xf numFmtId="0" fontId="10" fillId="0" borderId="20" xfId="0" applyFont="1" applyBorder="1" applyAlignment="1" applyProtection="1">
      <alignment horizontal="right" vertical="center" wrapText="1"/>
    </xf>
    <xf numFmtId="0" fontId="10" fillId="0" borderId="28" xfId="0" applyFont="1" applyBorder="1" applyAlignment="1" applyProtection="1">
      <alignment horizontal="right" vertical="center" wrapText="1"/>
    </xf>
    <xf numFmtId="0" fontId="10" fillId="0" borderId="32" xfId="0" applyFont="1" applyBorder="1" applyAlignment="1" applyProtection="1">
      <alignment horizontal="right" vertical="center" wrapText="1"/>
    </xf>
    <xf numFmtId="0" fontId="22" fillId="0" borderId="28" xfId="0" applyFont="1" applyBorder="1" applyAlignment="1" applyProtection="1">
      <alignment horizontal="right" vertical="center" wrapText="1"/>
    </xf>
    <xf numFmtId="0" fontId="22" fillId="0" borderId="32" xfId="0" applyFont="1" applyBorder="1" applyAlignment="1" applyProtection="1">
      <alignment horizontal="right" vertical="center" wrapText="1"/>
    </xf>
    <xf numFmtId="0" fontId="10" fillId="0" borderId="11" xfId="0" applyFont="1" applyBorder="1" applyAlignment="1" applyProtection="1">
      <alignment horizontal="right" vertical="center" wrapText="1"/>
    </xf>
    <xf numFmtId="0" fontId="10" fillId="0" borderId="62" xfId="0" applyFont="1" applyBorder="1" applyAlignment="1" applyProtection="1">
      <alignment horizontal="right" vertical="center" wrapText="1"/>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61" xfId="0" applyFont="1" applyBorder="1" applyAlignment="1" applyProtection="1">
      <alignment horizontal="left" vertical="top"/>
    </xf>
    <xf numFmtId="0" fontId="22" fillId="2" borderId="59"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2" fillId="2" borderId="59" xfId="0" applyFont="1" applyFill="1" applyBorder="1" applyAlignment="1" applyProtection="1">
      <alignment horizontal="left" vertical="top" wrapText="1"/>
    </xf>
    <xf numFmtId="0" fontId="10" fillId="0" borderId="6" xfId="0" applyFont="1" applyBorder="1" applyProtection="1"/>
    <xf numFmtId="0" fontId="10" fillId="0" borderId="58" xfId="0" applyFont="1" applyBorder="1" applyProtection="1"/>
    <xf numFmtId="0" fontId="25" fillId="9" borderId="35" xfId="0" applyFont="1" applyFill="1" applyBorder="1" applyAlignment="1" applyProtection="1">
      <alignment horizontal="center" vertical="center" wrapText="1"/>
    </xf>
    <xf numFmtId="0" fontId="25" fillId="9" borderId="40" xfId="0" applyFont="1" applyFill="1" applyBorder="1" applyAlignment="1" applyProtection="1">
      <alignment horizontal="center" vertical="center"/>
    </xf>
    <xf numFmtId="0" fontId="25" fillId="9" borderId="55" xfId="0" applyFont="1" applyFill="1" applyBorder="1" applyAlignment="1" applyProtection="1">
      <alignment horizontal="center" vertical="center"/>
    </xf>
    <xf numFmtId="0" fontId="22" fillId="2" borderId="31" xfId="0" applyFont="1" applyFill="1" applyBorder="1" applyAlignment="1" applyProtection="1">
      <alignment horizontal="left" vertical="center" wrapText="1"/>
    </xf>
    <xf numFmtId="0" fontId="22" fillId="2" borderId="12" xfId="0" applyFont="1" applyFill="1" applyBorder="1" applyAlignment="1" applyProtection="1">
      <alignment horizontal="left"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8" xfId="0" applyFont="1" applyBorder="1" applyAlignment="1" applyProtection="1">
      <alignment horizontal="center" vertical="center" wrapText="1"/>
    </xf>
    <xf numFmtId="0" fontId="22" fillId="4" borderId="20" xfId="0" applyFont="1" applyFill="1" applyBorder="1" applyAlignment="1" applyProtection="1">
      <alignment horizontal="left" vertical="top" wrapText="1"/>
      <protection locked="0"/>
    </xf>
    <xf numFmtId="0" fontId="22" fillId="4" borderId="28" xfId="0" applyFont="1" applyFill="1" applyBorder="1" applyAlignment="1" applyProtection="1">
      <alignment horizontal="left" vertical="top" wrapText="1"/>
      <protection locked="0"/>
    </xf>
    <xf numFmtId="0" fontId="22" fillId="4" borderId="32" xfId="0" applyFont="1" applyFill="1" applyBorder="1" applyAlignment="1" applyProtection="1">
      <alignment horizontal="left" vertical="top" wrapText="1"/>
      <protection locked="0"/>
    </xf>
    <xf numFmtId="0" fontId="2" fillId="9" borderId="35" xfId="0" applyFont="1" applyFill="1" applyBorder="1" applyAlignment="1" applyProtection="1">
      <alignment horizontal="left" vertical="top" wrapText="1"/>
    </xf>
    <xf numFmtId="0" fontId="2" fillId="9" borderId="40" xfId="0" applyFont="1" applyFill="1" applyBorder="1" applyAlignment="1" applyProtection="1">
      <alignment horizontal="left" vertical="top" wrapText="1"/>
    </xf>
    <xf numFmtId="0" fontId="2" fillId="9" borderId="55" xfId="0" applyFont="1" applyFill="1" applyBorder="1" applyAlignment="1" applyProtection="1">
      <alignment horizontal="left" vertical="top" wrapText="1"/>
    </xf>
    <xf numFmtId="0" fontId="2" fillId="9" borderId="56"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63"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61" xfId="0" applyFont="1" applyFill="1" applyBorder="1" applyAlignment="1" applyProtection="1">
      <alignment horizontal="left" vertical="top" wrapText="1"/>
    </xf>
    <xf numFmtId="0" fontId="29" fillId="0" borderId="0" xfId="0" applyFont="1" applyAlignment="1">
      <alignment horizontal="center" vertical="center"/>
    </xf>
    <xf numFmtId="0" fontId="36" fillId="8" borderId="19" xfId="0" applyFont="1" applyFill="1" applyBorder="1" applyAlignment="1">
      <alignment horizontal="right" vertical="center" wrapText="1"/>
    </xf>
    <xf numFmtId="0" fontId="36" fillId="8" borderId="65" xfId="0" applyFont="1" applyFill="1" applyBorder="1" applyAlignment="1">
      <alignment horizontal="right" vertical="center" wrapText="1"/>
    </xf>
    <xf numFmtId="0" fontId="36" fillId="8" borderId="18" xfId="0" applyFont="1" applyFill="1" applyBorder="1" applyAlignment="1">
      <alignment horizontal="right" vertical="center" wrapText="1"/>
    </xf>
    <xf numFmtId="0" fontId="36" fillId="8" borderId="27" xfId="0" applyFont="1" applyFill="1" applyBorder="1" applyAlignment="1">
      <alignment horizontal="right" vertical="center" wrapText="1"/>
    </xf>
    <xf numFmtId="0" fontId="15" fillId="5" borderId="19" xfId="0" applyFont="1" applyFill="1" applyBorder="1" applyAlignment="1">
      <alignment horizontal="left" vertical="center" wrapText="1"/>
    </xf>
    <xf numFmtId="0" fontId="15" fillId="5" borderId="49" xfId="0" applyFont="1" applyFill="1" applyBorder="1" applyAlignment="1">
      <alignment horizontal="left" vertical="center"/>
    </xf>
    <xf numFmtId="0" fontId="15" fillId="5" borderId="42" xfId="0" applyFont="1" applyFill="1" applyBorder="1" applyAlignment="1">
      <alignment horizontal="left" vertical="center"/>
    </xf>
    <xf numFmtId="0" fontId="15" fillId="5" borderId="18"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5" fillId="7" borderId="37" xfId="0" applyFont="1" applyFill="1" applyBorder="1" applyAlignment="1">
      <alignment horizontal="left" vertical="center" wrapText="1"/>
    </xf>
    <xf numFmtId="0" fontId="5" fillId="7" borderId="39" xfId="0" applyFont="1" applyFill="1" applyBorder="1" applyAlignment="1">
      <alignment horizontal="left" vertical="center" wrapText="1"/>
    </xf>
    <xf numFmtId="0" fontId="5" fillId="7" borderId="37" xfId="0" applyFont="1" applyFill="1" applyBorder="1" applyAlignment="1">
      <alignment horizontal="left" vertical="center"/>
    </xf>
    <xf numFmtId="0" fontId="5" fillId="7" borderId="39" xfId="0" applyFont="1" applyFill="1" applyBorder="1" applyAlignment="1">
      <alignment horizontal="left" vertical="center"/>
    </xf>
    <xf numFmtId="0" fontId="15" fillId="5" borderId="18" xfId="0" applyFont="1" applyFill="1" applyBorder="1" applyAlignment="1">
      <alignment horizontal="left" vertical="center"/>
    </xf>
    <xf numFmtId="0" fontId="15" fillId="5" borderId="3" xfId="0" applyFont="1" applyFill="1" applyBorder="1" applyAlignment="1">
      <alignment horizontal="left" vertical="center"/>
    </xf>
    <xf numFmtId="0" fontId="15" fillId="5" borderId="24" xfId="0" applyFont="1" applyFill="1" applyBorder="1" applyAlignment="1">
      <alignment horizontal="left" vertical="center"/>
    </xf>
    <xf numFmtId="0" fontId="5" fillId="7" borderId="20" xfId="0" applyFont="1" applyFill="1" applyBorder="1" applyAlignment="1">
      <alignment horizontal="left" vertical="center"/>
    </xf>
    <xf numFmtId="0" fontId="5" fillId="7" borderId="25" xfId="0" applyFont="1" applyFill="1" applyBorder="1" applyAlignment="1">
      <alignment horizontal="left" vertical="center"/>
    </xf>
    <xf numFmtId="0" fontId="15" fillId="5" borderId="44"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43" xfId="0" applyFont="1" applyFill="1" applyBorder="1" applyAlignment="1">
      <alignment horizontal="left" vertical="center" wrapText="1"/>
    </xf>
    <xf numFmtId="0" fontId="36" fillId="8" borderId="20"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36" fillId="8" borderId="18" xfId="0" applyFont="1" applyFill="1" applyBorder="1" applyAlignment="1">
      <alignment horizontal="left" vertical="center" wrapText="1"/>
    </xf>
    <xf numFmtId="0" fontId="36" fillId="8" borderId="27" xfId="0" applyFont="1" applyFill="1" applyBorder="1" applyAlignment="1">
      <alignment horizontal="left" vertical="center" wrapText="1"/>
    </xf>
    <xf numFmtId="0" fontId="37" fillId="6" borderId="11" xfId="0" applyFont="1" applyFill="1" applyBorder="1" applyAlignment="1">
      <alignment horizontal="right" vertical="center" wrapText="1"/>
    </xf>
    <xf numFmtId="0" fontId="37" fillId="6" borderId="34" xfId="0" applyFont="1" applyFill="1" applyBorder="1" applyAlignment="1">
      <alignment horizontal="right" vertical="center" wrapText="1"/>
    </xf>
    <xf numFmtId="0" fontId="36" fillId="8" borderId="44" xfId="0" applyFont="1" applyFill="1" applyBorder="1" applyAlignment="1">
      <alignment horizontal="left" vertical="center" wrapText="1"/>
    </xf>
    <xf numFmtId="0" fontId="36" fillId="8" borderId="22" xfId="0" applyFont="1" applyFill="1" applyBorder="1" applyAlignment="1">
      <alignment horizontal="left" vertical="center" wrapText="1"/>
    </xf>
    <xf numFmtId="0" fontId="37" fillId="2" borderId="5" xfId="0" applyFont="1" applyFill="1" applyBorder="1" applyAlignment="1">
      <alignment horizontal="center" vertical="center"/>
    </xf>
    <xf numFmtId="0" fontId="37" fillId="2" borderId="7" xfId="0" applyFont="1" applyFill="1" applyBorder="1" applyAlignment="1">
      <alignment horizontal="center" vertical="center"/>
    </xf>
    <xf numFmtId="0" fontId="5" fillId="7" borderId="36"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36" fillId="8" borderId="44" xfId="0" applyFont="1" applyFill="1" applyBorder="1" applyAlignment="1">
      <alignment horizontal="right" vertical="center" wrapText="1"/>
    </xf>
    <xf numFmtId="0" fontId="36" fillId="8" borderId="22" xfId="0" applyFont="1" applyFill="1" applyBorder="1" applyAlignment="1">
      <alignment horizontal="right" vertical="center" wrapText="1"/>
    </xf>
    <xf numFmtId="0" fontId="5" fillId="7" borderId="20"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8" xfId="0" applyFont="1" applyFill="1" applyBorder="1" applyAlignment="1" applyProtection="1">
      <alignment vertical="center" wrapText="1"/>
    </xf>
    <xf numFmtId="0" fontId="0" fillId="0" borderId="11" xfId="0" applyBorder="1" applyAlignment="1" applyProtection="1">
      <alignment vertical="center" wrapText="1"/>
    </xf>
    <xf numFmtId="0" fontId="0" fillId="9" borderId="35" xfId="0" applyFill="1" applyBorder="1" applyAlignment="1" applyProtection="1">
      <alignment horizontal="left" vertical="top" wrapText="1"/>
    </xf>
    <xf numFmtId="0" fontId="0" fillId="9" borderId="40" xfId="0" applyFill="1" applyBorder="1" applyAlignment="1" applyProtection="1">
      <alignment horizontal="left" vertical="top" wrapText="1"/>
    </xf>
    <xf numFmtId="0" fontId="0" fillId="9" borderId="41" xfId="0" applyFill="1" applyBorder="1" applyAlignment="1" applyProtection="1">
      <alignment horizontal="left" vertical="top" wrapText="1"/>
    </xf>
    <xf numFmtId="0" fontId="10" fillId="0" borderId="4" xfId="0" applyFont="1" applyBorder="1" applyAlignment="1" applyProtection="1">
      <alignment vertical="center"/>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Fill="1" applyBorder="1" applyAlignment="1" applyProtection="1">
      <alignment horizontal="center" vertical="top" wrapText="1"/>
    </xf>
    <xf numFmtId="0" fontId="29" fillId="0" borderId="11" xfId="0" applyFont="1" applyFill="1" applyBorder="1" applyAlignment="1" applyProtection="1">
      <alignment horizontal="center" vertical="top"/>
    </xf>
    <xf numFmtId="0" fontId="29" fillId="0" borderId="34" xfId="0" applyFont="1" applyFill="1" applyBorder="1" applyAlignment="1" applyProtection="1">
      <alignment horizontal="center" vertical="top"/>
    </xf>
    <xf numFmtId="0" fontId="28" fillId="0" borderId="10"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2" fillId="0" borderId="8" xfId="0" applyFont="1" applyBorder="1" applyAlignment="1">
      <alignment vertical="center" wrapText="1"/>
    </xf>
    <xf numFmtId="0" fontId="22" fillId="0" borderId="11" xfId="0" applyFont="1" applyBorder="1" applyAlignment="1">
      <alignment vertical="center" wrapText="1"/>
    </xf>
    <xf numFmtId="0" fontId="22" fillId="0" borderId="34" xfId="0" applyFont="1" applyBorder="1" applyAlignment="1">
      <alignment vertical="center" wrapText="1"/>
    </xf>
    <xf numFmtId="0" fontId="3" fillId="0" borderId="10"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28"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9" fillId="4" borderId="6" xfId="0" applyFont="1" applyFill="1" applyBorder="1" applyAlignment="1" applyProtection="1">
      <alignment horizontal="left" vertical="center" wrapText="1"/>
    </xf>
    <xf numFmtId="0" fontId="9" fillId="4" borderId="7" xfId="0" applyFont="1" applyFill="1" applyBorder="1" applyAlignment="1" applyProtection="1">
      <alignment horizontal="left" vertical="center"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10" fillId="0" borderId="18" xfId="0" applyFont="1" applyFill="1" applyBorder="1" applyAlignment="1" applyProtection="1">
      <alignment vertical="center"/>
    </xf>
    <xf numFmtId="0" fontId="10" fillId="0" borderId="3" xfId="0" applyFont="1" applyFill="1" applyBorder="1" applyAlignment="1" applyProtection="1">
      <alignment vertical="center"/>
    </xf>
    <xf numFmtId="0" fontId="22" fillId="0" borderId="5"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22" fillId="0" borderId="20" xfId="0" applyFont="1" applyFill="1" applyBorder="1" applyAlignment="1" applyProtection="1">
      <alignment horizontal="left" vertical="center"/>
    </xf>
    <xf numFmtId="0" fontId="22" fillId="0" borderId="28" xfId="0" applyFont="1" applyFill="1" applyBorder="1" applyAlignment="1" applyProtection="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10" fillId="0" borderId="18" xfId="0" applyFont="1" applyBorder="1" applyAlignment="1" applyProtection="1">
      <alignment vertical="center"/>
    </xf>
    <xf numFmtId="0" fontId="10" fillId="0" borderId="3" xfId="0" applyFont="1" applyBorder="1" applyAlignment="1" applyProtection="1">
      <alignment vertical="center"/>
    </xf>
    <xf numFmtId="0" fontId="25" fillId="0" borderId="8" xfId="0" applyFont="1" applyFill="1" applyBorder="1" applyAlignment="1" applyProtection="1">
      <alignment horizontal="center" wrapText="1"/>
    </xf>
    <xf numFmtId="0" fontId="25" fillId="0" borderId="11" xfId="0" applyFont="1" applyFill="1" applyBorder="1" applyAlignment="1" applyProtection="1">
      <alignment horizontal="center"/>
    </xf>
    <xf numFmtId="0" fontId="25" fillId="0" borderId="34" xfId="0" applyFont="1" applyFill="1" applyBorder="1" applyAlignment="1" applyProtection="1">
      <alignment horizontal="center"/>
    </xf>
    <xf numFmtId="0" fontId="29" fillId="0" borderId="10"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2" fillId="0" borderId="14" xfId="0" applyFont="1" applyFill="1" applyBorder="1" applyAlignment="1" applyProtection="1"/>
    <xf numFmtId="0" fontId="22" fillId="0" borderId="15" xfId="0" applyFont="1" applyFill="1" applyBorder="1" applyAlignment="1" applyProtection="1"/>
    <xf numFmtId="0" fontId="2" fillId="0" borderId="2" xfId="0" applyFont="1" applyFill="1" applyBorder="1" applyAlignment="1" applyProtection="1">
      <alignment vertical="center"/>
    </xf>
    <xf numFmtId="0" fontId="10" fillId="0" borderId="17" xfId="0" applyFont="1" applyFill="1" applyBorder="1" applyAlignment="1" applyProtection="1">
      <alignment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10" fillId="9" borderId="20" xfId="0" applyFont="1" applyFill="1" applyBorder="1" applyAlignment="1" applyProtection="1">
      <alignment horizontal="left" vertical="center" wrapText="1"/>
    </xf>
    <xf numFmtId="0" fontId="10" fillId="9" borderId="28" xfId="0" applyFont="1" applyFill="1" applyBorder="1" applyAlignment="1" applyProtection="1">
      <alignment horizontal="left" vertical="center" wrapText="1"/>
    </xf>
    <xf numFmtId="0" fontId="10" fillId="9" borderId="25" xfId="0" applyFont="1" applyFill="1" applyBorder="1" applyAlignment="1" applyProtection="1">
      <alignment horizontal="left" vertical="center" wrapText="1"/>
    </xf>
    <xf numFmtId="0" fontId="22" fillId="9" borderId="18" xfId="0" applyFont="1" applyFill="1" applyBorder="1" applyAlignment="1" applyProtection="1">
      <alignment vertical="center"/>
    </xf>
    <xf numFmtId="0" fontId="22" fillId="9" borderId="3" xfId="0" applyFont="1" applyFill="1" applyBorder="1" applyAlignment="1" applyProtection="1">
      <alignment vertical="center"/>
    </xf>
    <xf numFmtId="0" fontId="22" fillId="9" borderId="27" xfId="0" applyFont="1" applyFill="1" applyBorder="1" applyAlignment="1" applyProtection="1">
      <alignment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5" xfId="0" applyFont="1" applyFill="1" applyBorder="1" applyAlignment="1" applyProtection="1">
      <alignment horizontal="left" vertical="center"/>
    </xf>
    <xf numFmtId="0" fontId="31" fillId="2" borderId="6"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 fillId="9" borderId="36" xfId="0" applyFont="1" applyFill="1" applyBorder="1" applyAlignment="1" applyProtection="1">
      <alignment horizontal="left" vertical="center" wrapText="1"/>
    </xf>
    <xf numFmtId="0" fontId="3" fillId="9" borderId="29"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xf>
    <xf numFmtId="0" fontId="38" fillId="4" borderId="25"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2" fillId="9" borderId="20" xfId="0" applyFont="1" applyFill="1" applyBorder="1" applyAlignment="1" applyProtection="1">
      <alignment horizontal="left" vertical="center"/>
    </xf>
    <xf numFmtId="0" fontId="22" fillId="9" borderId="28" xfId="0" applyFont="1" applyFill="1" applyBorder="1" applyAlignment="1" applyProtection="1">
      <alignment horizontal="left" vertical="center"/>
    </xf>
    <xf numFmtId="0" fontId="22" fillId="9" borderId="36" xfId="0" applyFont="1" applyFill="1" applyBorder="1" applyAlignment="1" applyProtection="1">
      <alignment horizontal="left" vertical="center" wrapText="1"/>
    </xf>
    <xf numFmtId="0" fontId="22" fillId="9" borderId="29" xfId="0" applyFont="1" applyFill="1" applyBorder="1" applyAlignment="1" applyProtection="1">
      <alignment horizontal="left" vertical="center" wrapText="1"/>
    </xf>
    <xf numFmtId="0" fontId="26" fillId="2" borderId="20" xfId="0" applyFont="1" applyFill="1" applyBorder="1" applyAlignment="1" applyProtection="1">
      <alignment horizontal="right" vertical="center" wrapText="1"/>
    </xf>
    <xf numFmtId="0" fontId="26" fillId="2" borderId="28" xfId="0" applyFont="1" applyFill="1" applyBorder="1" applyAlignment="1" applyProtection="1">
      <alignment horizontal="right" vertical="center" wrapText="1"/>
    </xf>
    <xf numFmtId="0" fontId="41" fillId="9" borderId="9" xfId="0" applyFont="1" applyFill="1" applyBorder="1" applyAlignment="1" applyProtection="1">
      <alignment horizontal="left" wrapText="1"/>
    </xf>
    <xf numFmtId="0" fontId="41" fillId="9" borderId="0" xfId="0" applyFont="1" applyFill="1" applyBorder="1" applyAlignment="1" applyProtection="1">
      <alignment horizontal="left"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9" fillId="9" borderId="8" xfId="0" applyFont="1" applyFill="1" applyBorder="1" applyAlignment="1" applyProtection="1">
      <alignment horizontal="center" vertical="center" wrapText="1"/>
    </xf>
    <xf numFmtId="0" fontId="29" fillId="9" borderId="11" xfId="0" applyFont="1" applyFill="1" applyBorder="1" applyAlignment="1" applyProtection="1">
      <alignment horizontal="center" vertical="center" wrapText="1"/>
    </xf>
    <xf numFmtId="0" fontId="29" fillId="9" borderId="34" xfId="0" applyFont="1" applyFill="1" applyBorder="1" applyAlignment="1" applyProtection="1">
      <alignment horizontal="center" vertical="center" wrapText="1"/>
    </xf>
    <xf numFmtId="0" fontId="10" fillId="0" borderId="37" xfId="0" applyFont="1" applyFill="1" applyBorder="1" applyAlignment="1" applyProtection="1">
      <alignment horizontal="left" vertical="top" wrapText="1"/>
    </xf>
    <xf numFmtId="0" fontId="10" fillId="0" borderId="38" xfId="0" applyFont="1" applyFill="1" applyBorder="1" applyAlignment="1" applyProtection="1">
      <alignment horizontal="left" vertical="top" wrapText="1"/>
    </xf>
    <xf numFmtId="0" fontId="10" fillId="0" borderId="34"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8" xfId="0" applyFont="1" applyFill="1" applyBorder="1" applyAlignment="1" applyProtection="1">
      <alignment horizontal="left" vertical="center" wrapText="1"/>
    </xf>
    <xf numFmtId="0" fontId="2" fillId="9" borderId="25"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3" fillId="9" borderId="25" xfId="0" applyFont="1" applyFill="1" applyBorder="1" applyAlignment="1" applyProtection="1">
      <alignment horizontal="left" vertical="center" wrapText="1"/>
    </xf>
    <xf numFmtId="0" fontId="25" fillId="9" borderId="10" xfId="0" applyFont="1" applyFill="1" applyBorder="1" applyAlignment="1" applyProtection="1">
      <alignment horizontal="center" vertical="center"/>
    </xf>
    <xf numFmtId="0" fontId="25" fillId="9" borderId="33" xfId="0" applyFont="1" applyFill="1" applyBorder="1" applyAlignment="1" applyProtection="1">
      <alignment horizontal="center" vertical="center"/>
    </xf>
    <xf numFmtId="0" fontId="25"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8" xfId="0" applyFont="1" applyBorder="1" applyAlignment="1">
      <alignment horizontal="left" vertical="center"/>
    </xf>
    <xf numFmtId="0" fontId="10" fillId="0" borderId="24" xfId="0" applyFont="1" applyBorder="1" applyAlignment="1">
      <alignment horizontal="left" vertical="center"/>
    </xf>
    <xf numFmtId="164" fontId="22" fillId="4" borderId="5" xfId="2" applyNumberFormat="1" applyFont="1" applyFill="1" applyBorder="1" applyAlignment="1" applyProtection="1">
      <alignment horizontal="center" vertical="center"/>
    </xf>
    <xf numFmtId="0" fontId="47" fillId="6" borderId="45" xfId="0" applyFont="1" applyFill="1" applyBorder="1" applyAlignment="1">
      <alignment horizontal="right" vertical="center"/>
    </xf>
    <xf numFmtId="37" fontId="48" fillId="6" borderId="47" xfId="2" applyNumberFormat="1" applyFont="1" applyFill="1" applyBorder="1" applyAlignment="1" applyProtection="1">
      <alignment vertical="center"/>
      <protection locked="0"/>
    </xf>
    <xf numFmtId="0" fontId="47" fillId="6" borderId="5" xfId="0" applyFont="1" applyFill="1" applyBorder="1" applyAlignment="1">
      <alignment horizontal="right" vertical="center"/>
    </xf>
    <xf numFmtId="0" fontId="47" fillId="6" borderId="58" xfId="0" applyFont="1" applyFill="1" applyBorder="1" applyAlignment="1">
      <alignment horizontal="right" vertical="center"/>
    </xf>
    <xf numFmtId="0" fontId="49" fillId="2" borderId="4" xfId="0" applyFont="1" applyFill="1" applyBorder="1" applyAlignment="1">
      <alignment horizontal="center" vertical="center" wrapText="1"/>
    </xf>
    <xf numFmtId="42" fontId="50" fillId="7" borderId="31" xfId="0" applyNumberFormat="1" applyFont="1" applyFill="1" applyBorder="1" applyAlignment="1" applyProtection="1">
      <alignment horizontal="left" vertical="center" wrapText="1"/>
      <protection locked="0"/>
    </xf>
    <xf numFmtId="42" fontId="50" fillId="7" borderId="51" xfId="0" applyNumberFormat="1" applyFont="1" applyFill="1" applyBorder="1" applyAlignment="1" applyProtection="1">
      <alignment horizontal="left" vertical="center" wrapText="1"/>
      <protection locked="0"/>
    </xf>
    <xf numFmtId="42" fontId="51" fillId="8" borderId="19" xfId="0" applyNumberFormat="1" applyFont="1" applyFill="1" applyBorder="1" applyAlignment="1" applyProtection="1">
      <alignment horizontal="center" vertical="center" wrapText="1"/>
      <protection locked="0"/>
    </xf>
    <xf numFmtId="42" fontId="51" fillId="8" borderId="42" xfId="0" applyNumberFormat="1" applyFont="1" applyFill="1" applyBorder="1" applyAlignment="1" applyProtection="1">
      <alignment horizontal="center" vertical="center" wrapText="1"/>
      <protection locked="0"/>
    </xf>
    <xf numFmtId="42" fontId="51" fillId="8" borderId="18" xfId="0" applyNumberFormat="1" applyFont="1" applyFill="1" applyBorder="1" applyAlignment="1" applyProtection="1">
      <alignment horizontal="center" vertical="center" wrapText="1"/>
      <protection locked="0"/>
    </xf>
    <xf numFmtId="42" fontId="51" fillId="8" borderId="24" xfId="0" applyNumberFormat="1" applyFont="1" applyFill="1" applyBorder="1" applyAlignment="1" applyProtection="1">
      <alignment horizontal="center" vertical="center" wrapText="1"/>
      <protection locked="0"/>
    </xf>
    <xf numFmtId="164" fontId="51" fillId="8" borderId="51" xfId="2" applyNumberFormat="1" applyFont="1" applyFill="1" applyBorder="1" applyAlignment="1" applyProtection="1">
      <alignment horizontal="left" vertical="center" wrapText="1"/>
      <protection locked="0"/>
    </xf>
    <xf numFmtId="164" fontId="50" fillId="8" borderId="51" xfId="2" applyNumberFormat="1" applyFont="1" applyFill="1" applyBorder="1" applyAlignment="1" applyProtection="1">
      <alignment horizontal="left" vertical="center" wrapText="1"/>
      <protection locked="0"/>
    </xf>
    <xf numFmtId="42" fontId="51" fillId="8" borderId="51" xfId="0" applyNumberFormat="1" applyFont="1" applyFill="1" applyBorder="1" applyAlignment="1" applyProtection="1">
      <alignment horizontal="center" vertical="center" wrapText="1"/>
      <protection locked="0"/>
    </xf>
    <xf numFmtId="164" fontId="51" fillId="8" borderId="48" xfId="2" applyNumberFormat="1" applyFont="1" applyFill="1" applyBorder="1" applyAlignment="1" applyProtection="1">
      <alignment horizontal="left" vertical="center" wrapText="1"/>
      <protection locked="0"/>
    </xf>
    <xf numFmtId="164" fontId="50" fillId="8" borderId="52" xfId="2" applyNumberFormat="1" applyFont="1" applyFill="1" applyBorder="1" applyAlignment="1" applyProtection="1">
      <alignment horizontal="left" vertical="center" wrapText="1"/>
      <protection locked="0"/>
    </xf>
  </cellXfs>
  <cellStyles count="5">
    <cellStyle name="Comma" xfId="1" builtinId="3"/>
    <cellStyle name="Currency" xfId="2" builtinId="4"/>
    <cellStyle name="Hyperlink" xfId="3" builtinId="8"/>
    <cellStyle name="Normal" xfId="0" builtinId="0"/>
    <cellStyle name="Percent" xfId="4" builtinId="5"/>
  </cellStyles>
  <dxfs count="12">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333375</xdr:colOff>
          <xdr:row>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285750</xdr:rowOff>
        </xdr:from>
        <xdr:to>
          <xdr:col>3</xdr:col>
          <xdr:colOff>342900</xdr:colOff>
          <xdr:row>8</xdr:row>
          <xdr:rowOff>28575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D7" sqref="D7"/>
    </sheetView>
  </sheetViews>
  <sheetFormatPr defaultColWidth="9.140625" defaultRowHeight="15" x14ac:dyDescent="0.25"/>
  <cols>
    <col min="1" max="1" width="4" style="193" customWidth="1"/>
    <col min="2" max="2" width="49.42578125" style="193" customWidth="1"/>
    <col min="3" max="3" width="7.28515625" style="193" customWidth="1"/>
    <col min="4" max="4" width="5.28515625" style="193" customWidth="1"/>
    <col min="5" max="5" width="45.5703125" style="193" customWidth="1"/>
    <col min="6" max="6" width="24.28515625" style="236" customWidth="1"/>
    <col min="7" max="7" width="3.7109375" style="193" customWidth="1"/>
    <col min="8" max="8" width="20.5703125" style="193" customWidth="1"/>
    <col min="9" max="12" width="9.140625" style="193" customWidth="1"/>
    <col min="13" max="16384" width="9.140625" style="193"/>
  </cols>
  <sheetData>
    <row r="1" spans="1:6" ht="70.900000000000006" customHeight="1" x14ac:dyDescent="0.25">
      <c r="A1" s="352" t="s">
        <v>185</v>
      </c>
      <c r="B1" s="353"/>
      <c r="C1" s="353"/>
      <c r="D1" s="353"/>
      <c r="E1" s="353"/>
      <c r="F1" s="354"/>
    </row>
    <row r="2" spans="1:6" ht="14.45" customHeight="1" x14ac:dyDescent="0.25">
      <c r="A2" s="363" t="s">
        <v>208</v>
      </c>
      <c r="B2" s="364"/>
      <c r="C2" s="364"/>
      <c r="D2" s="364"/>
      <c r="E2" s="364"/>
      <c r="F2" s="365"/>
    </row>
    <row r="3" spans="1:6" ht="14.45" customHeight="1" x14ac:dyDescent="0.25">
      <c r="A3" s="366"/>
      <c r="B3" s="367"/>
      <c r="C3" s="367"/>
      <c r="D3" s="367"/>
      <c r="E3" s="367"/>
      <c r="F3" s="368"/>
    </row>
    <row r="4" spans="1:6" ht="14.45" customHeight="1" x14ac:dyDescent="0.25">
      <c r="A4" s="366"/>
      <c r="B4" s="367"/>
      <c r="C4" s="367"/>
      <c r="D4" s="367"/>
      <c r="E4" s="367"/>
      <c r="F4" s="368"/>
    </row>
    <row r="5" spans="1:6" ht="51" customHeight="1" x14ac:dyDescent="0.25">
      <c r="A5" s="369"/>
      <c r="B5" s="370"/>
      <c r="C5" s="370"/>
      <c r="D5" s="370"/>
      <c r="E5" s="370"/>
      <c r="F5" s="371"/>
    </row>
    <row r="6" spans="1:6" ht="12" customHeight="1" thickBot="1" x14ac:dyDescent="0.3">
      <c r="A6" s="194"/>
      <c r="B6" s="195"/>
      <c r="C6" s="195"/>
      <c r="D6" s="195"/>
      <c r="E6" s="195"/>
      <c r="F6" s="196"/>
    </row>
    <row r="7" spans="1:6" ht="24.6" customHeight="1" thickBot="1" x14ac:dyDescent="0.3">
      <c r="A7" s="197"/>
      <c r="B7" s="355" t="s">
        <v>175</v>
      </c>
      <c r="C7" s="555" t="s">
        <v>23</v>
      </c>
      <c r="D7" s="180"/>
      <c r="F7" s="198"/>
    </row>
    <row r="8" spans="1:6" ht="24.6" customHeight="1" thickBot="1" x14ac:dyDescent="0.3">
      <c r="A8" s="197"/>
      <c r="B8" s="356"/>
      <c r="C8" s="555" t="s">
        <v>24</v>
      </c>
      <c r="D8" s="180"/>
      <c r="F8" s="198"/>
    </row>
    <row r="9" spans="1:6" ht="16.899999999999999" customHeight="1" x14ac:dyDescent="0.25">
      <c r="A9" s="197"/>
      <c r="B9" s="199"/>
      <c r="C9" s="199"/>
      <c r="D9" s="199"/>
      <c r="E9" s="199"/>
      <c r="F9" s="198"/>
    </row>
    <row r="10" spans="1:6" ht="16.899999999999999" customHeight="1" x14ac:dyDescent="0.25">
      <c r="A10" s="197"/>
      <c r="B10" s="200" t="s">
        <v>64</v>
      </c>
      <c r="C10" s="360"/>
      <c r="D10" s="361"/>
      <c r="E10" s="361"/>
      <c r="F10" s="362"/>
    </row>
    <row r="11" spans="1:6" ht="16.899999999999999" customHeight="1" x14ac:dyDescent="0.25">
      <c r="A11" s="197"/>
      <c r="B11" s="201" t="s">
        <v>66</v>
      </c>
      <c r="C11" s="360"/>
      <c r="D11" s="361"/>
      <c r="E11" s="361"/>
      <c r="F11" s="362"/>
    </row>
    <row r="12" spans="1:6" ht="16.899999999999999" customHeight="1" x14ac:dyDescent="0.25">
      <c r="A12" s="197"/>
      <c r="B12" s="199"/>
      <c r="C12" s="199"/>
      <c r="D12" s="199"/>
      <c r="E12" s="199"/>
      <c r="F12" s="198"/>
    </row>
    <row r="13" spans="1:6" ht="16.899999999999999" customHeight="1" x14ac:dyDescent="0.25">
      <c r="A13" s="197"/>
      <c r="B13" s="201" t="s">
        <v>162</v>
      </c>
      <c r="C13" s="360" t="s">
        <v>15</v>
      </c>
      <c r="D13" s="361"/>
      <c r="E13" s="361"/>
      <c r="F13" s="362"/>
    </row>
    <row r="14" spans="1:6" ht="16.899999999999999" customHeight="1" thickBot="1" x14ac:dyDescent="0.3">
      <c r="A14" s="197"/>
      <c r="B14" s="199"/>
      <c r="C14" s="199"/>
      <c r="D14" s="199"/>
      <c r="E14" s="199"/>
      <c r="F14" s="198"/>
    </row>
    <row r="15" spans="1:6" ht="31.15" customHeight="1" thickBot="1" x14ac:dyDescent="0.3">
      <c r="A15" s="202"/>
      <c r="B15" s="203" t="s">
        <v>148</v>
      </c>
      <c r="C15" s="357" t="s">
        <v>149</v>
      </c>
      <c r="D15" s="358"/>
      <c r="E15" s="359"/>
      <c r="F15" s="204" t="s">
        <v>160</v>
      </c>
    </row>
    <row r="16" spans="1:6" s="209" customFormat="1" ht="31.15" customHeight="1" thickBot="1" x14ac:dyDescent="0.3">
      <c r="A16" s="205" t="s">
        <v>150</v>
      </c>
      <c r="B16" s="206"/>
      <c r="C16" s="206"/>
      <c r="D16" s="206"/>
      <c r="E16" s="207"/>
      <c r="F16" s="208"/>
    </row>
    <row r="17" spans="1:8" ht="10.5" customHeight="1" thickBot="1" x14ac:dyDescent="0.3">
      <c r="A17" s="202"/>
      <c r="B17" s="210"/>
      <c r="C17" s="211"/>
      <c r="D17" s="211"/>
      <c r="E17" s="212"/>
      <c r="F17" s="183"/>
    </row>
    <row r="18" spans="1:8" ht="19.149999999999999" customHeight="1" x14ac:dyDescent="0.25">
      <c r="A18" s="202"/>
      <c r="B18" s="213" t="s">
        <v>184</v>
      </c>
      <c r="C18" s="336" t="s">
        <v>154</v>
      </c>
      <c r="D18" s="337"/>
      <c r="E18" s="338"/>
      <c r="F18" s="214">
        <f>'1 - Value Gap'!H26</f>
        <v>0</v>
      </c>
      <c r="G18" s="215" t="s">
        <v>157</v>
      </c>
      <c r="H18" s="216"/>
    </row>
    <row r="19" spans="1:8" ht="16.5" customHeight="1" x14ac:dyDescent="0.25">
      <c r="A19" s="202"/>
      <c r="B19" s="217"/>
      <c r="C19" s="337" t="s">
        <v>156</v>
      </c>
      <c r="D19" s="337"/>
      <c r="E19" s="338"/>
      <c r="F19" s="218">
        <f>'1 - Aff Gap'!F34</f>
        <v>0</v>
      </c>
      <c r="G19" s="219"/>
      <c r="H19" s="216"/>
    </row>
    <row r="20" spans="1:8" ht="16.5" customHeight="1" x14ac:dyDescent="0.25">
      <c r="A20" s="202"/>
      <c r="B20" s="220"/>
      <c r="C20" s="337" t="s">
        <v>159</v>
      </c>
      <c r="D20" s="337"/>
      <c r="E20" s="338"/>
      <c r="F20" s="218">
        <f>'1 - Aff Gap'!F39</f>
        <v>0</v>
      </c>
    </row>
    <row r="21" spans="1:8" ht="16.5" customHeight="1" x14ac:dyDescent="0.25">
      <c r="A21" s="202"/>
      <c r="B21" s="220"/>
      <c r="C21" s="339" t="s">
        <v>151</v>
      </c>
      <c r="D21" s="339"/>
      <c r="E21" s="340"/>
      <c r="F21" s="181">
        <v>0</v>
      </c>
      <c r="G21" s="221" t="s">
        <v>165</v>
      </c>
    </row>
    <row r="22" spans="1:8" ht="16.149999999999999" customHeight="1" thickBot="1" x14ac:dyDescent="0.3">
      <c r="A22" s="202"/>
      <c r="B22" s="220"/>
      <c r="C22" s="337" t="s">
        <v>169</v>
      </c>
      <c r="D22" s="337"/>
      <c r="E22" s="338"/>
      <c r="F22" s="222">
        <f>('1 - Value Gap'!H14*'1 - Value Gap'!H25)</f>
        <v>0</v>
      </c>
      <c r="G22" s="221"/>
    </row>
    <row r="23" spans="1:8" ht="25.9" customHeight="1" thickBot="1" x14ac:dyDescent="0.3">
      <c r="A23" s="223"/>
      <c r="B23" s="224"/>
      <c r="C23" s="334" t="s">
        <v>161</v>
      </c>
      <c r="D23" s="334"/>
      <c r="E23" s="335"/>
      <c r="F23" s="182">
        <f>SUM(F18:F22)</f>
        <v>0</v>
      </c>
    </row>
    <row r="24" spans="1:8" ht="16.899999999999999" customHeight="1" x14ac:dyDescent="0.25">
      <c r="A24" s="202"/>
      <c r="B24" s="343" t="s">
        <v>166</v>
      </c>
      <c r="C24" s="344"/>
      <c r="D24" s="344"/>
      <c r="E24" s="345"/>
      <c r="F24" s="225">
        <f>'1 - Value Gap'!H25</f>
        <v>0</v>
      </c>
    </row>
    <row r="25" spans="1:8" ht="16.899999999999999" customHeight="1" thickBot="1" x14ac:dyDescent="0.3">
      <c r="A25" s="202"/>
      <c r="B25" s="343" t="s">
        <v>167</v>
      </c>
      <c r="C25" s="344"/>
      <c r="D25" s="344"/>
      <c r="E25" s="345"/>
      <c r="F25" s="226">
        <f>'1 - Aff Gap'!F33</f>
        <v>0</v>
      </c>
    </row>
    <row r="26" spans="1:8" ht="12" customHeight="1" thickBot="1" x14ac:dyDescent="0.3">
      <c r="A26" s="202"/>
      <c r="B26" s="210"/>
      <c r="C26" s="210"/>
      <c r="D26" s="210"/>
      <c r="E26" s="227"/>
      <c r="F26" s="183"/>
    </row>
    <row r="27" spans="1:8" ht="31.15" customHeight="1" thickBot="1" x14ac:dyDescent="0.3">
      <c r="A27" s="349" t="s">
        <v>153</v>
      </c>
      <c r="B27" s="350"/>
      <c r="C27" s="350"/>
      <c r="D27" s="350"/>
      <c r="E27" s="350"/>
      <c r="F27" s="351"/>
    </row>
    <row r="28" spans="1:8" ht="19.149999999999999" customHeight="1" thickBot="1" x14ac:dyDescent="0.3">
      <c r="A28" s="202"/>
      <c r="B28" s="213" t="s">
        <v>170</v>
      </c>
      <c r="C28" s="341" t="s">
        <v>152</v>
      </c>
      <c r="D28" s="341"/>
      <c r="E28" s="342"/>
      <c r="F28" s="214">
        <f>('1 - Aff Gap'!F22*'1 - Aff Gap'!F33)</f>
        <v>0</v>
      </c>
    </row>
    <row r="29" spans="1:8" ht="25.15" customHeight="1" thickBot="1" x14ac:dyDescent="0.3">
      <c r="A29" s="202"/>
      <c r="B29" s="228"/>
      <c r="C29" s="334" t="s">
        <v>158</v>
      </c>
      <c r="D29" s="334"/>
      <c r="E29" s="335"/>
      <c r="F29" s="182">
        <f>SUM(F28)</f>
        <v>0</v>
      </c>
    </row>
    <row r="30" spans="1:8" ht="16.899999999999999" customHeight="1" x14ac:dyDescent="0.25">
      <c r="A30" s="202"/>
      <c r="B30" s="343" t="s">
        <v>168</v>
      </c>
      <c r="C30" s="344"/>
      <c r="D30" s="344"/>
      <c r="E30" s="345"/>
      <c r="F30" s="229">
        <f>(IF('1 - Aff Gap'!F22&gt;0,'1 - Aff Gap'!F33,0))</f>
        <v>0</v>
      </c>
    </row>
    <row r="31" spans="1:8" ht="10.5" customHeight="1" thickBot="1" x14ac:dyDescent="0.3">
      <c r="A31" s="202"/>
      <c r="B31" s="230"/>
      <c r="C31" s="230"/>
      <c r="D31" s="230"/>
      <c r="E31" s="230"/>
      <c r="F31" s="231"/>
    </row>
    <row r="32" spans="1:8" ht="31.15" customHeight="1" thickBot="1" x14ac:dyDescent="0.3">
      <c r="A32" s="346" t="s">
        <v>207</v>
      </c>
      <c r="B32" s="347"/>
      <c r="C32" s="347"/>
      <c r="D32" s="347"/>
      <c r="E32" s="348"/>
      <c r="F32" s="232">
        <f>F23+F29</f>
        <v>0</v>
      </c>
    </row>
    <row r="33" spans="1:6" ht="15.75" x14ac:dyDescent="0.25">
      <c r="A33" s="233"/>
      <c r="B33" s="234"/>
      <c r="C33" s="234"/>
      <c r="D33" s="234"/>
      <c r="E33" s="234"/>
      <c r="F33" s="235"/>
    </row>
    <row r="35" spans="1:6" hidden="1" x14ac:dyDescent="0.25">
      <c r="E35" s="193" t="s">
        <v>15</v>
      </c>
    </row>
    <row r="36" spans="1:6" hidden="1" x14ac:dyDescent="0.25">
      <c r="E36" s="193" t="s">
        <v>23</v>
      </c>
    </row>
    <row r="37" spans="1:6" hidden="1" x14ac:dyDescent="0.25">
      <c r="E37" s="193" t="s">
        <v>24</v>
      </c>
    </row>
  </sheetData>
  <sheetProtection algorithmName="SHA-512" hashValue="g4OJcN+l3DjejaES7Sb7CuQlPOdcqTPPpcge7apEMvbqFGu2kMMRdpaPsibQE1vF7mZZcP4PmJQs9z8B/z9KAA==" saltValue="DC7/VttMwSu3GjZXMP0WMg==" spinCount="100000" sheet="1" objects="1" scenarios="1" selectLockedCells="1"/>
  <mergeCells count="20">
    <mergeCell ref="A1:F1"/>
    <mergeCell ref="B7:B8"/>
    <mergeCell ref="C15:E15"/>
    <mergeCell ref="C13:F13"/>
    <mergeCell ref="C10:F10"/>
    <mergeCell ref="C11:F11"/>
    <mergeCell ref="A2:F5"/>
    <mergeCell ref="C28:E28"/>
    <mergeCell ref="C29:E29"/>
    <mergeCell ref="B30:E30"/>
    <mergeCell ref="A32:E32"/>
    <mergeCell ref="B24:E24"/>
    <mergeCell ref="B25:E25"/>
    <mergeCell ref="A27:F27"/>
    <mergeCell ref="C23:E23"/>
    <mergeCell ref="C18:E18"/>
    <mergeCell ref="C19:E19"/>
    <mergeCell ref="C20:E20"/>
    <mergeCell ref="C21:E21"/>
    <mergeCell ref="C22:E22"/>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sqref="F21" xr:uid="{C0AB9DED-D22B-48DC-84F8-083BFB0556D8}">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333375</xdr:colOff>
                    <xdr:row>7</xdr:row>
                    <xdr:rowOff>19050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285750</xdr:rowOff>
                  </from>
                  <to>
                    <xdr:col>3</xdr:col>
                    <xdr:colOff>342900</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D39"/>
  <sheetViews>
    <sheetView view="pageLayout" zoomScaleNormal="100" workbookViewId="0">
      <selection activeCell="I18" sqref="I18"/>
    </sheetView>
  </sheetViews>
  <sheetFormatPr defaultColWidth="9.140625" defaultRowHeight="12.75" x14ac:dyDescent="0.25"/>
  <cols>
    <col min="1" max="1" width="19.5703125" style="246" customWidth="1"/>
    <col min="2" max="2" width="23.5703125" style="246" customWidth="1"/>
    <col min="3" max="3" width="14.5703125" style="246" customWidth="1"/>
    <col min="4" max="4" width="13.28515625" style="320" customWidth="1"/>
    <col min="5" max="5" width="13.28515625" style="246" customWidth="1"/>
    <col min="6" max="6" width="3.28515625" style="246" customWidth="1"/>
    <col min="7" max="7" width="18.140625" style="246" customWidth="1"/>
    <col min="8" max="8" width="26" style="246" customWidth="1"/>
    <col min="9" max="9" width="13.28515625" style="246" customWidth="1"/>
    <col min="10" max="10" width="9" style="246" customWidth="1"/>
    <col min="11" max="11" width="9.140625" style="246" customWidth="1"/>
    <col min="12" max="16384" width="9.140625" style="246"/>
  </cols>
  <sheetData>
    <row r="1" spans="1:30" ht="25.15" customHeight="1" thickBot="1" x14ac:dyDescent="0.3">
      <c r="A1" s="372" t="s">
        <v>212</v>
      </c>
      <c r="B1" s="372"/>
      <c r="C1" s="372"/>
      <c r="D1" s="372"/>
      <c r="E1" s="372"/>
      <c r="F1" s="372"/>
      <c r="G1" s="372"/>
      <c r="H1" s="372"/>
      <c r="I1" s="372"/>
    </row>
    <row r="2" spans="1:30" ht="18.75" customHeight="1" thickBot="1" x14ac:dyDescent="0.3">
      <c r="A2" s="247" t="s">
        <v>64</v>
      </c>
      <c r="B2" s="377">
        <f>SUMMARY!C10</f>
        <v>0</v>
      </c>
      <c r="C2" s="378"/>
      <c r="D2" s="378"/>
      <c r="E2" s="379"/>
      <c r="F2" s="248"/>
      <c r="G2" s="249" t="s">
        <v>118</v>
      </c>
      <c r="H2" s="250"/>
      <c r="I2" s="251" t="s">
        <v>68</v>
      </c>
      <c r="J2" s="252"/>
    </row>
    <row r="3" spans="1:30" ht="18.75" customHeight="1" x14ac:dyDescent="0.25">
      <c r="A3" s="253" t="s">
        <v>66</v>
      </c>
      <c r="B3" s="380">
        <f>SUMMARY!C11</f>
        <v>0</v>
      </c>
      <c r="C3" s="381"/>
      <c r="D3" s="381"/>
      <c r="E3" s="382"/>
      <c r="F3" s="254"/>
      <c r="G3" s="387" t="s">
        <v>57</v>
      </c>
      <c r="H3" s="388"/>
      <c r="I3" s="135">
        <f>'1 - Project Info'!G27</f>
        <v>0</v>
      </c>
      <c r="J3" s="255"/>
    </row>
    <row r="4" spans="1:30" ht="18.75" customHeight="1" x14ac:dyDescent="0.25">
      <c r="A4" s="256" t="s">
        <v>65</v>
      </c>
      <c r="B4" s="389" t="s">
        <v>186</v>
      </c>
      <c r="C4" s="390"/>
      <c r="D4" s="390"/>
      <c r="E4" s="391"/>
      <c r="F4" s="254"/>
      <c r="G4" s="392" t="s">
        <v>56</v>
      </c>
      <c r="H4" s="393"/>
      <c r="I4" s="136">
        <f>'1 - Project Info'!G28</f>
        <v>0</v>
      </c>
      <c r="J4" s="255"/>
    </row>
    <row r="5" spans="1:30" ht="18.75" customHeight="1" thickBot="1" x14ac:dyDescent="0.3">
      <c r="A5" s="257" t="s">
        <v>67</v>
      </c>
      <c r="B5" s="394">
        <f>'1 - Project Info'!B7</f>
        <v>0</v>
      </c>
      <c r="C5" s="395"/>
      <c r="D5" s="395"/>
      <c r="E5" s="396"/>
      <c r="F5" s="254"/>
      <c r="G5" s="392" t="s">
        <v>187</v>
      </c>
      <c r="H5" s="393"/>
      <c r="I5" s="136">
        <f>'1 - Project Info'!G29+'1 - Project Info'!G30</f>
        <v>0</v>
      </c>
      <c r="J5" s="255"/>
    </row>
    <row r="6" spans="1:30" ht="19.149999999999999" customHeight="1" thickBot="1" x14ac:dyDescent="0.3">
      <c r="D6" s="246"/>
      <c r="F6" s="254"/>
      <c r="G6" s="258" t="s">
        <v>72</v>
      </c>
      <c r="H6" s="259"/>
      <c r="I6" s="136">
        <f>'1 - Project Info'!G34</f>
        <v>0</v>
      </c>
      <c r="J6" s="255"/>
    </row>
    <row r="7" spans="1:30" ht="19.149999999999999" customHeight="1" thickBot="1" x14ac:dyDescent="0.3">
      <c r="A7" s="556" t="s">
        <v>71</v>
      </c>
      <c r="B7" s="557">
        <v>0</v>
      </c>
      <c r="C7" s="558" t="s">
        <v>115</v>
      </c>
      <c r="D7" s="559"/>
      <c r="E7" s="557">
        <v>0</v>
      </c>
      <c r="F7" s="254"/>
      <c r="G7" s="397" t="s">
        <v>188</v>
      </c>
      <c r="H7" s="398"/>
      <c r="I7" s="567">
        <v>0</v>
      </c>
      <c r="J7" s="255"/>
    </row>
    <row r="8" spans="1:30" ht="18.75" customHeight="1" thickBot="1" x14ac:dyDescent="0.3">
      <c r="A8" s="260"/>
      <c r="B8" s="261"/>
      <c r="C8" s="261"/>
      <c r="D8" s="262"/>
      <c r="E8" s="261"/>
      <c r="F8" s="254"/>
      <c r="G8" s="263" t="s">
        <v>107</v>
      </c>
      <c r="H8" s="245"/>
      <c r="I8" s="82" t="e">
        <f>-((I7-I6)/I7)</f>
        <v>#DIV/0!</v>
      </c>
      <c r="J8" s="255"/>
    </row>
    <row r="9" spans="1:30" ht="18.75" customHeight="1" thickBot="1" x14ac:dyDescent="0.3">
      <c r="A9" s="383" t="s">
        <v>120</v>
      </c>
      <c r="B9" s="384"/>
      <c r="C9" s="264" t="s">
        <v>68</v>
      </c>
      <c r="D9" s="560" t="s">
        <v>69</v>
      </c>
      <c r="E9" s="264" t="s">
        <v>70</v>
      </c>
      <c r="F9" s="254"/>
      <c r="G9" s="263" t="s">
        <v>189</v>
      </c>
      <c r="H9" s="245"/>
      <c r="I9" s="568">
        <v>0</v>
      </c>
      <c r="J9" s="255"/>
    </row>
    <row r="10" spans="1:30" ht="18.75" customHeight="1" x14ac:dyDescent="0.25">
      <c r="A10" s="385" t="s">
        <v>164</v>
      </c>
      <c r="B10" s="386"/>
      <c r="C10" s="265">
        <f>'1 - Value Gap'!H13</f>
        <v>0</v>
      </c>
      <c r="D10" s="561">
        <v>0</v>
      </c>
      <c r="E10" s="266">
        <f>D10*$B$7</f>
        <v>0</v>
      </c>
      <c r="F10" s="254"/>
      <c r="G10" s="263" t="s">
        <v>190</v>
      </c>
      <c r="H10" s="245"/>
      <c r="I10" s="82" t="e">
        <f>-((I9-I6)/I9)</f>
        <v>#DIV/0!</v>
      </c>
      <c r="J10" s="255"/>
    </row>
    <row r="11" spans="1:30" ht="18.75" customHeight="1" thickBot="1" x14ac:dyDescent="0.3">
      <c r="A11" s="407" t="s">
        <v>163</v>
      </c>
      <c r="B11" s="408"/>
      <c r="C11" s="267">
        <f>'1 - Value Gap'!H14</f>
        <v>0</v>
      </c>
      <c r="D11" s="562">
        <v>0</v>
      </c>
      <c r="E11" s="268">
        <f>D11*$B$7</f>
        <v>0</v>
      </c>
      <c r="F11" s="254"/>
      <c r="G11" s="399" t="s">
        <v>191</v>
      </c>
      <c r="H11" s="400"/>
      <c r="I11" s="569">
        <v>0</v>
      </c>
      <c r="J11" s="255"/>
    </row>
    <row r="12" spans="1:30" ht="18" customHeight="1" thickBot="1" x14ac:dyDescent="0.3">
      <c r="A12" s="401" t="s">
        <v>192</v>
      </c>
      <c r="B12" s="402"/>
      <c r="C12" s="269">
        <f>SUM(C10:C11)</f>
        <v>0</v>
      </c>
      <c r="D12" s="269">
        <f>SUM(D10:D11)</f>
        <v>0</v>
      </c>
      <c r="E12" s="85">
        <f>SUM(E10:E11)</f>
        <v>0</v>
      </c>
      <c r="F12" s="254"/>
      <c r="G12" s="403" t="s">
        <v>193</v>
      </c>
      <c r="H12" s="404"/>
      <c r="I12" s="270" t="e">
        <f>-((I6-(I11))/I6)</f>
        <v>#DIV/0!</v>
      </c>
      <c r="J12" s="255"/>
    </row>
    <row r="13" spans="1:30" ht="17.45" customHeight="1" x14ac:dyDescent="0.25">
      <c r="A13" s="373" t="s">
        <v>176</v>
      </c>
      <c r="B13" s="374"/>
      <c r="C13" s="563">
        <v>0</v>
      </c>
      <c r="D13" s="564">
        <v>0</v>
      </c>
      <c r="E13" s="271"/>
      <c r="F13" s="261"/>
      <c r="G13" s="258" t="s">
        <v>147</v>
      </c>
      <c r="H13" s="272"/>
      <c r="I13" s="136">
        <f>'1 - Project Info'!G40</f>
        <v>0</v>
      </c>
      <c r="J13" s="261"/>
      <c r="U13" s="273"/>
      <c r="V13" s="273"/>
      <c r="W13" s="273"/>
      <c r="X13" s="273"/>
      <c r="Y13" s="273"/>
      <c r="Z13" s="273"/>
      <c r="AA13" s="273"/>
      <c r="AB13" s="273"/>
      <c r="AC13" s="273"/>
      <c r="AD13" s="273"/>
    </row>
    <row r="14" spans="1:30" ht="17.45" customHeight="1" thickBot="1" x14ac:dyDescent="0.3">
      <c r="A14" s="375" t="s">
        <v>73</v>
      </c>
      <c r="B14" s="376"/>
      <c r="C14" s="274" t="e">
        <f>-((C13-(C12))/C13)</f>
        <v>#DIV/0!</v>
      </c>
      <c r="D14" s="275" t="e">
        <f>-((D13-(D12))/D13)</f>
        <v>#DIV/0!</v>
      </c>
      <c r="E14" s="276"/>
      <c r="F14" s="261"/>
      <c r="G14" s="277" t="s">
        <v>75</v>
      </c>
      <c r="H14" s="278"/>
      <c r="I14" s="137">
        <f>'1 - Project Info'!G39</f>
        <v>0</v>
      </c>
      <c r="J14" s="261"/>
      <c r="U14" s="273"/>
      <c r="V14" s="273"/>
      <c r="W14" s="273"/>
      <c r="X14" s="273"/>
      <c r="Y14" s="273"/>
      <c r="Z14" s="273"/>
      <c r="AA14" s="273"/>
      <c r="AB14" s="273"/>
      <c r="AC14" s="273"/>
      <c r="AD14" s="273"/>
    </row>
    <row r="15" spans="1:30" ht="17.45" customHeight="1" thickBot="1" x14ac:dyDescent="0.3">
      <c r="A15" s="375" t="s">
        <v>194</v>
      </c>
      <c r="B15" s="376"/>
      <c r="C15" s="565">
        <v>0</v>
      </c>
      <c r="D15" s="566">
        <v>0</v>
      </c>
      <c r="E15" s="276"/>
      <c r="F15" s="261"/>
      <c r="G15" s="279" t="s">
        <v>108</v>
      </c>
      <c r="H15" s="280"/>
      <c r="I15" s="83">
        <f>SUM(I3:I6)+I14</f>
        <v>0</v>
      </c>
      <c r="J15" s="261"/>
      <c r="U15" s="273"/>
      <c r="V15" s="273"/>
      <c r="W15" s="273"/>
      <c r="X15" s="273"/>
      <c r="Y15" s="273"/>
      <c r="Z15" s="273"/>
      <c r="AA15" s="273"/>
      <c r="AB15" s="273"/>
      <c r="AC15" s="273"/>
      <c r="AD15" s="273"/>
    </row>
    <row r="16" spans="1:30" ht="17.45" customHeight="1" thickBot="1" x14ac:dyDescent="0.3">
      <c r="A16" s="409" t="s">
        <v>193</v>
      </c>
      <c r="B16" s="410"/>
      <c r="C16" s="281" t="e">
        <f>-((C15-(C14))/C15)</f>
        <v>#DIV/0!</v>
      </c>
      <c r="D16" s="282" t="e">
        <f>-((D15-(D14))/D15)</f>
        <v>#DIV/0!</v>
      </c>
      <c r="E16" s="276"/>
      <c r="F16" s="261"/>
      <c r="G16" s="283" t="s">
        <v>119</v>
      </c>
      <c r="H16" s="284"/>
      <c r="I16" s="570">
        <v>0</v>
      </c>
      <c r="J16" s="261"/>
      <c r="U16" s="273"/>
      <c r="V16" s="273"/>
      <c r="W16" s="273"/>
      <c r="X16" s="273"/>
      <c r="Y16" s="273"/>
      <c r="Z16" s="273"/>
      <c r="AA16" s="273"/>
      <c r="AB16" s="273"/>
      <c r="AC16" s="273"/>
      <c r="AD16" s="273"/>
    </row>
    <row r="17" spans="1:10" ht="18.75" customHeight="1" thickBot="1" x14ac:dyDescent="0.3">
      <c r="D17" s="285"/>
      <c r="E17" s="144"/>
      <c r="F17" s="273"/>
      <c r="G17" s="263" t="s">
        <v>73</v>
      </c>
      <c r="H17" s="245"/>
      <c r="I17" s="82" t="e">
        <f>-((I16-I15)/I16)</f>
        <v>#DIV/0!</v>
      </c>
      <c r="J17" s="273"/>
    </row>
    <row r="18" spans="1:10" ht="18.75" customHeight="1" thickBot="1" x14ac:dyDescent="0.3">
      <c r="A18" s="405" t="s">
        <v>130</v>
      </c>
      <c r="B18" s="406"/>
      <c r="C18" s="264" t="s">
        <v>68</v>
      </c>
      <c r="D18" s="560" t="s">
        <v>69</v>
      </c>
      <c r="E18" s="264" t="s">
        <v>70</v>
      </c>
      <c r="G18" s="286" t="s">
        <v>195</v>
      </c>
      <c r="H18" s="287"/>
      <c r="I18" s="571">
        <v>0</v>
      </c>
    </row>
    <row r="19" spans="1:10" ht="18.75" customHeight="1" x14ac:dyDescent="0.25">
      <c r="A19" s="288" t="s">
        <v>109</v>
      </c>
      <c r="B19" s="289"/>
      <c r="C19" s="142">
        <f>I35</f>
        <v>0</v>
      </c>
      <c r="D19" s="561">
        <v>0</v>
      </c>
      <c r="E19" s="142">
        <f>D19*$E$7</f>
        <v>0</v>
      </c>
      <c r="G19" s="263" t="s">
        <v>196</v>
      </c>
      <c r="H19" s="245"/>
      <c r="I19" s="82" t="e">
        <f>-((I18-I15)/I18)</f>
        <v>#DIV/0!</v>
      </c>
    </row>
    <row r="20" spans="1:10" s="273" customFormat="1" ht="18.75" customHeight="1" thickBot="1" x14ac:dyDescent="0.3">
      <c r="A20" s="149" t="s">
        <v>110</v>
      </c>
      <c r="B20" s="290"/>
      <c r="C20" s="138">
        <f>'1 - Aff Gap'!F39</f>
        <v>0</v>
      </c>
      <c r="D20" s="562">
        <v>0</v>
      </c>
      <c r="E20" s="142">
        <f>D20*$E$7</f>
        <v>0</v>
      </c>
      <c r="G20" s="399" t="s">
        <v>191</v>
      </c>
      <c r="H20" s="400"/>
      <c r="I20" s="569">
        <v>0</v>
      </c>
    </row>
    <row r="21" spans="1:10" ht="18.600000000000001" customHeight="1" thickBot="1" x14ac:dyDescent="0.3">
      <c r="A21" s="291" t="s">
        <v>111</v>
      </c>
      <c r="B21" s="292"/>
      <c r="C21" s="269">
        <f>SUM(C19:C20)</f>
        <v>0</v>
      </c>
      <c r="D21" s="269">
        <f>SUM(D19:D20)</f>
        <v>0</v>
      </c>
      <c r="E21" s="85">
        <f>D21*$E$7</f>
        <v>0</v>
      </c>
      <c r="G21" s="403" t="s">
        <v>193</v>
      </c>
      <c r="H21" s="404"/>
      <c r="I21" s="270" t="e">
        <f>-((I15-(I20))/I15)</f>
        <v>#DIV/0!</v>
      </c>
    </row>
    <row r="22" spans="1:10" ht="18.75" customHeight="1" thickBot="1" x14ac:dyDescent="0.3">
      <c r="A22" s="373" t="s">
        <v>177</v>
      </c>
      <c r="B22" s="374"/>
      <c r="C22" s="563">
        <v>0</v>
      </c>
      <c r="D22" s="564">
        <v>0</v>
      </c>
      <c r="E22" s="144"/>
    </row>
    <row r="23" spans="1:10" ht="18" customHeight="1" x14ac:dyDescent="0.25">
      <c r="A23" s="375" t="s">
        <v>73</v>
      </c>
      <c r="B23" s="376"/>
      <c r="C23" s="274" t="e">
        <f>-((C22-C19)/C22)</f>
        <v>#DIV/0!</v>
      </c>
      <c r="D23" s="275" t="e">
        <f>-((D22-D19)/D22)</f>
        <v>#DIV/0!</v>
      </c>
      <c r="E23" s="144"/>
      <c r="G23" s="249" t="s">
        <v>120</v>
      </c>
      <c r="H23" s="250"/>
      <c r="I23" s="251" t="s">
        <v>68</v>
      </c>
    </row>
    <row r="24" spans="1:10" ht="18" customHeight="1" x14ac:dyDescent="0.25">
      <c r="A24" s="375" t="s">
        <v>197</v>
      </c>
      <c r="B24" s="376"/>
      <c r="C24" s="565">
        <v>0</v>
      </c>
      <c r="D24" s="566">
        <v>0</v>
      </c>
      <c r="E24" s="144"/>
      <c r="G24" s="149" t="s">
        <v>128</v>
      </c>
      <c r="H24" s="143"/>
      <c r="I24" s="148">
        <f>'1 - Value Gap'!H13+'1 - Value Gap'!H14</f>
        <v>0</v>
      </c>
    </row>
    <row r="25" spans="1:10" ht="18" customHeight="1" thickBot="1" x14ac:dyDescent="0.3">
      <c r="A25" s="409" t="s">
        <v>193</v>
      </c>
      <c r="B25" s="410"/>
      <c r="C25" s="281" t="e">
        <f>-((C24-(C23))/C24)</f>
        <v>#DIV/0!</v>
      </c>
      <c r="D25" s="282" t="e">
        <f>-((D24-(D23))/D24)</f>
        <v>#DIV/0!</v>
      </c>
      <c r="E25" s="144"/>
      <c r="G25" s="293" t="s">
        <v>198</v>
      </c>
      <c r="H25" s="294"/>
      <c r="I25" s="150">
        <f>SUM('1 - Value Gap'!H15:H22)</f>
        <v>0</v>
      </c>
    </row>
    <row r="26" spans="1:10" ht="18.75" customHeight="1" thickBot="1" x14ac:dyDescent="0.3">
      <c r="A26" s="295"/>
      <c r="B26" s="295"/>
      <c r="C26" s="295"/>
      <c r="D26" s="296"/>
      <c r="E26" s="297"/>
      <c r="G26" s="298" t="s">
        <v>77</v>
      </c>
      <c r="H26" s="299"/>
      <c r="I26" s="84">
        <f>SUM(I24:I25)</f>
        <v>0</v>
      </c>
    </row>
    <row r="27" spans="1:10" ht="18.75" customHeight="1" thickBot="1" x14ac:dyDescent="0.3">
      <c r="A27" s="300" t="s">
        <v>129</v>
      </c>
      <c r="B27" s="301" t="s">
        <v>84</v>
      </c>
      <c r="C27" s="301" t="s">
        <v>85</v>
      </c>
      <c r="D27" s="302" t="s">
        <v>74</v>
      </c>
      <c r="E27" s="303"/>
    </row>
    <row r="28" spans="1:10" ht="18.75" customHeight="1" thickBot="1" x14ac:dyDescent="0.3">
      <c r="A28" s="304" t="str">
        <f>'1 - Leverage'!B7</f>
        <v>Click to Enter</v>
      </c>
      <c r="B28" s="139">
        <f>'1 - Leverage'!D7</f>
        <v>0</v>
      </c>
      <c r="C28" s="305" t="str">
        <f>'1 - Leverage'!A7</f>
        <v>Click to Enter</v>
      </c>
      <c r="D28" s="306" t="str">
        <f>'1 - Leverage'!E7</f>
        <v>Click to Enter</v>
      </c>
      <c r="E28" s="144"/>
      <c r="G28" s="307" t="s">
        <v>113</v>
      </c>
      <c r="H28" s="308"/>
      <c r="I28" s="264" t="s">
        <v>68</v>
      </c>
    </row>
    <row r="29" spans="1:10" ht="18" customHeight="1" x14ac:dyDescent="0.25">
      <c r="A29" s="309" t="str">
        <f>'1 - Leverage'!B8</f>
        <v>Click to Enter</v>
      </c>
      <c r="B29" s="140">
        <f>'1 - Leverage'!D8</f>
        <v>0</v>
      </c>
      <c r="C29" s="310" t="str">
        <f>'1 - Leverage'!A8</f>
        <v>Click to Enter</v>
      </c>
      <c r="D29" s="311" t="str">
        <f>'1 - Leverage'!E8</f>
        <v>Click to Enter</v>
      </c>
      <c r="E29" s="144"/>
      <c r="G29" s="288" t="s">
        <v>79</v>
      </c>
      <c r="H29" s="289"/>
      <c r="I29" s="142">
        <f>'1 - Aff Gap'!F11</f>
        <v>0</v>
      </c>
    </row>
    <row r="30" spans="1:10" ht="18" customHeight="1" thickBot="1" x14ac:dyDescent="0.3">
      <c r="A30" s="309" t="str">
        <f>'1 - Leverage'!B9</f>
        <v>Click to Enter</v>
      </c>
      <c r="B30" s="140">
        <f>'1 - Leverage'!D9</f>
        <v>0</v>
      </c>
      <c r="C30" s="310" t="str">
        <f>'1 - Leverage'!A9</f>
        <v>Click to Enter</v>
      </c>
      <c r="D30" s="311" t="str">
        <f>'1 - Leverage'!E9</f>
        <v>Click to Enter</v>
      </c>
      <c r="E30" s="144"/>
      <c r="G30" s="149" t="s">
        <v>80</v>
      </c>
      <c r="H30" s="312"/>
      <c r="I30" s="138">
        <f>'1 - Aff Gap'!F12</f>
        <v>0</v>
      </c>
    </row>
    <row r="31" spans="1:10" ht="18" customHeight="1" thickBot="1" x14ac:dyDescent="0.3">
      <c r="A31" s="309" t="str">
        <f>'1 - Leverage'!B10</f>
        <v>Click to Enter</v>
      </c>
      <c r="B31" s="140">
        <f>'1 - Leverage'!D10</f>
        <v>0</v>
      </c>
      <c r="C31" s="310" t="str">
        <f>'1 - Leverage'!A10</f>
        <v>Click to Enter</v>
      </c>
      <c r="D31" s="311" t="str">
        <f>'1 - Leverage'!E10</f>
        <v>Click to Enter</v>
      </c>
      <c r="E31" s="146"/>
      <c r="G31" s="313" t="s">
        <v>82</v>
      </c>
      <c r="H31" s="314"/>
      <c r="I31" s="86">
        <f>SUM(I29:I30)</f>
        <v>0</v>
      </c>
    </row>
    <row r="32" spans="1:10" ht="18" customHeight="1" thickBot="1" x14ac:dyDescent="0.3">
      <c r="A32" s="309" t="str">
        <f>'1 - Leverage'!B11</f>
        <v>Click to Enter</v>
      </c>
      <c r="B32" s="140">
        <f>'1 - Leverage'!D11</f>
        <v>0</v>
      </c>
      <c r="C32" s="310" t="str">
        <f>'1 - Leverage'!A11</f>
        <v>Click to Enter</v>
      </c>
      <c r="D32" s="311" t="str">
        <f>'1 - Leverage'!E11</f>
        <v>Click to Enter</v>
      </c>
      <c r="E32" s="146"/>
    </row>
    <row r="33" spans="1:9" ht="18" customHeight="1" thickBot="1" x14ac:dyDescent="0.3">
      <c r="A33" s="309" t="str">
        <f>'1 - Leverage'!B12</f>
        <v>Click to Enter</v>
      </c>
      <c r="B33" s="140">
        <f>'1 - Leverage'!D12</f>
        <v>0</v>
      </c>
      <c r="C33" s="310" t="str">
        <f>'1 - Leverage'!A12</f>
        <v>Click to Enter</v>
      </c>
      <c r="D33" s="311" t="str">
        <f>'1 - Leverage'!E12</f>
        <v>Click to Enter</v>
      </c>
      <c r="E33" s="144"/>
      <c r="G33" s="307" t="s">
        <v>112</v>
      </c>
      <c r="H33" s="315"/>
      <c r="I33" s="264" t="s">
        <v>68</v>
      </c>
    </row>
    <row r="34" spans="1:9" ht="18" customHeight="1" x14ac:dyDescent="0.25">
      <c r="A34" s="309" t="str">
        <f>'1 - Leverage'!B13</f>
        <v>Click to Enter</v>
      </c>
      <c r="B34" s="140">
        <f>'1 - Leverage'!D13</f>
        <v>0</v>
      </c>
      <c r="C34" s="310" t="str">
        <f>'1 - Leverage'!A13</f>
        <v>Click to Enter</v>
      </c>
      <c r="D34" s="311" t="str">
        <f>'1 - Leverage'!E13</f>
        <v>Click to Enter</v>
      </c>
      <c r="E34" s="147"/>
      <c r="G34" s="411" t="s">
        <v>199</v>
      </c>
      <c r="H34" s="412"/>
      <c r="I34" s="142">
        <f>'1 - Aff Gap'!F19+'1 - Aff Gap'!F20</f>
        <v>0</v>
      </c>
    </row>
    <row r="35" spans="1:9" ht="19.899999999999999" customHeight="1" x14ac:dyDescent="0.25">
      <c r="A35" s="309" t="str">
        <f>'1 - Leverage'!B14</f>
        <v>Click to Enter</v>
      </c>
      <c r="B35" s="140">
        <f>'1 - Leverage'!D14</f>
        <v>0</v>
      </c>
      <c r="C35" s="310" t="str">
        <f>'1 - Leverage'!A14</f>
        <v>Click to Enter</v>
      </c>
      <c r="D35" s="311" t="str">
        <f>'1 - Leverage'!E14</f>
        <v>Click to Enter</v>
      </c>
      <c r="E35" s="147"/>
      <c r="G35" s="149" t="s">
        <v>127</v>
      </c>
      <c r="H35" s="143"/>
      <c r="I35" s="148">
        <f>'1 - Aff Gap'!F21</f>
        <v>0</v>
      </c>
    </row>
    <row r="36" spans="1:9" ht="18.75" customHeight="1" x14ac:dyDescent="0.25">
      <c r="A36" s="309" t="str">
        <f>'1 - Leverage'!B15</f>
        <v>Click to Enter</v>
      </c>
      <c r="B36" s="140">
        <f>'1 - Leverage'!D15</f>
        <v>0</v>
      </c>
      <c r="C36" s="310" t="str">
        <f>'1 - Leverage'!A15</f>
        <v>Click to Enter</v>
      </c>
      <c r="D36" s="311" t="str">
        <f>'1 - Leverage'!E15</f>
        <v>Click to Enter</v>
      </c>
      <c r="E36" s="147"/>
      <c r="G36" s="258" t="s">
        <v>86</v>
      </c>
      <c r="H36" s="272"/>
      <c r="I36" s="141">
        <f>'1 - Aff Gap'!F22</f>
        <v>0</v>
      </c>
    </row>
    <row r="37" spans="1:9" ht="18.75" customHeight="1" x14ac:dyDescent="0.25">
      <c r="A37" s="309" t="str">
        <f>'1 - Leverage'!B16</f>
        <v>Click to Enter</v>
      </c>
      <c r="B37" s="140">
        <f>'1 - Leverage'!D16</f>
        <v>0</v>
      </c>
      <c r="C37" s="310" t="str">
        <f>'1 - Leverage'!A16</f>
        <v>Click to Enter</v>
      </c>
      <c r="D37" s="311" t="str">
        <f>'1 - Leverage'!E16</f>
        <v>Click to Enter</v>
      </c>
      <c r="E37" s="145"/>
      <c r="G37" s="258" t="s">
        <v>87</v>
      </c>
      <c r="H37" s="272"/>
      <c r="I37" s="141">
        <f>'1 - Aff Gap'!F23</f>
        <v>0</v>
      </c>
    </row>
    <row r="38" spans="1:9" ht="18.75" customHeight="1" thickBot="1" x14ac:dyDescent="0.3">
      <c r="A38" s="316" t="str">
        <f>'1 - Leverage'!B17</f>
        <v>Click to Enter</v>
      </c>
      <c r="B38" s="317">
        <f>'1 - Leverage'!D17</f>
        <v>0</v>
      </c>
      <c r="C38" s="318" t="str">
        <f>'1 - Leverage'!A17</f>
        <v>Click to Enter</v>
      </c>
      <c r="D38" s="319" t="str">
        <f>'1 - Leverage'!E17</f>
        <v>Click to Enter</v>
      </c>
      <c r="E38" s="145"/>
      <c r="G38" s="293" t="s">
        <v>198</v>
      </c>
      <c r="H38" s="294"/>
      <c r="I38" s="141">
        <f>SUM('1 - Aff Gap'!F24:F31)</f>
        <v>0</v>
      </c>
    </row>
    <row r="39" spans="1:9" ht="18.75" customHeight="1" thickBot="1" x14ac:dyDescent="0.3">
      <c r="G39" s="321" t="s">
        <v>88</v>
      </c>
      <c r="H39" s="322"/>
      <c r="I39" s="84">
        <f>SUM(I34:I38)</f>
        <v>0</v>
      </c>
    </row>
  </sheetData>
  <sheetProtection algorithmName="SHA-512" hashValue="q13jzFbCueGOP6MzG0jxTlpTfLmbpIAfQtJ7Swb2HuCq9ZsKXGctyyaHQ/xloRMVooKLdKLOtPt7hs9FJ9x/aw==" saltValue="9UCHUop0ZSIQiYV+/AzM0Q==" spinCount="100000" sheet="1" objects="1" scenarios="1" selectLockedCells="1"/>
  <mergeCells count="28">
    <mergeCell ref="A25:B25"/>
    <mergeCell ref="G34:H34"/>
    <mergeCell ref="G20:H20"/>
    <mergeCell ref="G21:H21"/>
    <mergeCell ref="A22:B22"/>
    <mergeCell ref="A23:B23"/>
    <mergeCell ref="A24:B24"/>
    <mergeCell ref="G12:H12"/>
    <mergeCell ref="A15:B15"/>
    <mergeCell ref="A18:B18"/>
    <mergeCell ref="A11:B11"/>
    <mergeCell ref="A16:B16"/>
    <mergeCell ref="A1:I1"/>
    <mergeCell ref="A13:B13"/>
    <mergeCell ref="A14:B14"/>
    <mergeCell ref="B2:E2"/>
    <mergeCell ref="B3:E3"/>
    <mergeCell ref="C7:D7"/>
    <mergeCell ref="A9:B9"/>
    <mergeCell ref="A10:B10"/>
    <mergeCell ref="G3:H3"/>
    <mergeCell ref="B4:E4"/>
    <mergeCell ref="G4:H4"/>
    <mergeCell ref="B5:E5"/>
    <mergeCell ref="G5:H5"/>
    <mergeCell ref="G7:H7"/>
    <mergeCell ref="G11:H11"/>
    <mergeCell ref="A12:B12"/>
  </mergeCells>
  <conditionalFormatting sqref="C14 C16">
    <cfRule type="cellIs" dxfId="11" priority="10" operator="greaterThan">
      <formula>0</formula>
    </cfRule>
  </conditionalFormatting>
  <conditionalFormatting sqref="C14 C16">
    <cfRule type="cellIs" dxfId="10" priority="9" operator="greaterThan">
      <formula>0</formula>
    </cfRule>
  </conditionalFormatting>
  <conditionalFormatting sqref="C25:D25">
    <cfRule type="cellIs" dxfId="9" priority="8" operator="greaterThan">
      <formula>0</formula>
    </cfRule>
  </conditionalFormatting>
  <conditionalFormatting sqref="C25:D25">
    <cfRule type="cellIs" dxfId="8" priority="7" operator="greaterThan">
      <formula>0</formula>
    </cfRule>
  </conditionalFormatting>
  <conditionalFormatting sqref="D14 D16">
    <cfRule type="cellIs" dxfId="7" priority="6" operator="greaterThan">
      <formula>0</formula>
    </cfRule>
  </conditionalFormatting>
  <conditionalFormatting sqref="D14 D16">
    <cfRule type="cellIs" dxfId="6" priority="5" operator="greaterThan">
      <formula>0</formula>
    </cfRule>
  </conditionalFormatting>
  <conditionalFormatting sqref="I12">
    <cfRule type="cellIs" dxfId="5" priority="4" operator="greaterThan">
      <formula>0</formula>
    </cfRule>
  </conditionalFormatting>
  <conditionalFormatting sqref="I12">
    <cfRule type="cellIs" dxfId="4" priority="3" operator="greaterThan">
      <formula>0</formula>
    </cfRule>
  </conditionalFormatting>
  <conditionalFormatting sqref="I21">
    <cfRule type="cellIs" dxfId="3" priority="2" operator="greaterThan">
      <formula>0</formula>
    </cfRule>
  </conditionalFormatting>
  <conditionalFormatting sqref="I21">
    <cfRule type="cellIs" dxfId="2" priority="1" operator="greaterThan">
      <formula>0</formula>
    </cfRule>
  </conditionalFormatting>
  <dataValidations count="8">
    <dataValidation allowBlank="1" showErrorMessage="1" sqref="E17" xr:uid="{9C33CC4A-F034-49D0-AFA3-596D78281AFE}"/>
    <dataValidation allowBlank="1" prompt="Delete committed/pending source fields that are not used. Select source fields A-D, right click delete, &quot;shift cells up&quot; option. If you need to add another source field: select A-D, right click to insert, &quot;shift cells down&quot; option." sqref="G25 G38" xr:uid="{93E00F3B-8AB9-49F1-A07B-B56287937F4B}"/>
    <dataValidation allowBlank="1" promptTitle="Review Multiple Sources" prompt="Review the Leverage Workbook and leverage documentation. If no committed leverage is available, enter $0. If there are multiple committed sources, identify the source and amount on separate lines." sqref="I25" xr:uid="{9FC739CF-C685-4660-8AE0-537A6F5DC684}"/>
    <dataValidation allowBlank="1" sqref="E18:E21 D17" xr:uid="{03C8D902-9FCA-42A9-81BC-DBDD00B30E2C}"/>
    <dataValidation errorStyle="information" allowBlank="1" showInputMessage="1" showErrorMessage="1" promptTitle="Do Not Use with CLT Requests" prompt="The Impact Fund Historical 80th Percentile is not applicable to CLT requests. Please disregard this field for CLT proposals." sqref="C13 C22" xr:uid="{462A0A8D-80F4-4494-B178-658DF2B58BB5}"/>
    <dataValidation allowBlank="1" showInputMessage="1" showErrorMessage="1" promptTitle="Do Not Use with CLT Requests" prompt="The Impact Fund Historical 80th Percentile is not applicable to CLT requests. Please disregard this field for CLT proposals." sqref="D24 D22 D13 D15" xr:uid="{3D85EA4B-2992-48E7-A8F9-A8D8D828A79A}"/>
    <dataValidation type="whole" operator="lessThanOrEqual" allowBlank="1" showInputMessage="1" showErrorMessage="1" sqref="D10:D11 D19:D20" xr:uid="{81A1E386-1434-4086-AA15-125139C998E7}">
      <formula1>C10</formula1>
    </dataValidation>
    <dataValidation errorStyle="information" allowBlank="1" showErrorMessage="1" promptTitle="Do Not Use with CLT Requests" prompt="The Impact Fund Historical 80th Percentile is not applicable to CLT requests. Please disregard this field for CLT proposals." sqref="C15 C24 I11 I20" xr:uid="{7F03DDD1-A644-4F6F-9D7F-6684441CB8FA}"/>
  </dataValidations>
  <printOptions horizontalCentered="1"/>
  <pageMargins left="0.25" right="0.25" top="0.25" bottom="0.25" header="0.3" footer="0.3"/>
  <pageSetup paperSize="17" scale="92"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M63"/>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3" ht="18.75" x14ac:dyDescent="0.3">
      <c r="A1" s="425" t="s">
        <v>184</v>
      </c>
      <c r="B1" s="426"/>
      <c r="C1" s="426"/>
      <c r="D1" s="426"/>
      <c r="E1" s="426"/>
      <c r="F1" s="426"/>
      <c r="G1" s="427"/>
      <c r="H1" s="7"/>
      <c r="I1" s="7"/>
    </row>
    <row r="2" spans="1:13" ht="19.899999999999999" customHeight="1" thickBot="1" x14ac:dyDescent="0.25">
      <c r="A2" s="428" t="s">
        <v>7</v>
      </c>
      <c r="B2" s="429"/>
      <c r="C2" s="429"/>
      <c r="D2" s="429"/>
      <c r="E2" s="429"/>
      <c r="F2" s="429"/>
      <c r="G2" s="430"/>
    </row>
    <row r="3" spans="1:13" ht="4.1500000000000004" customHeight="1" x14ac:dyDescent="0.2">
      <c r="A3" s="437" t="s">
        <v>209</v>
      </c>
      <c r="B3" s="438"/>
      <c r="C3" s="438"/>
      <c r="D3" s="438"/>
      <c r="E3" s="438"/>
      <c r="F3" s="438"/>
      <c r="G3" s="439"/>
    </row>
    <row r="4" spans="1:13" ht="0.75" customHeight="1" x14ac:dyDescent="0.2">
      <c r="A4" s="440"/>
      <c r="B4" s="441"/>
      <c r="C4" s="441"/>
      <c r="D4" s="441"/>
      <c r="E4" s="441"/>
      <c r="F4" s="441"/>
      <c r="G4" s="442"/>
    </row>
    <row r="5" spans="1:13" ht="76.5" customHeight="1" thickBot="1" x14ac:dyDescent="0.25">
      <c r="A5" s="443"/>
      <c r="B5" s="444"/>
      <c r="C5" s="444"/>
      <c r="D5" s="444"/>
      <c r="E5" s="444"/>
      <c r="F5" s="444"/>
      <c r="G5" s="445"/>
    </row>
    <row r="6" spans="1:13" ht="37.15" customHeight="1" thickBot="1" x14ac:dyDescent="0.3">
      <c r="A6" s="8"/>
      <c r="B6" s="431" t="s">
        <v>174</v>
      </c>
      <c r="C6" s="432"/>
      <c r="D6" s="432"/>
      <c r="E6" s="432"/>
      <c r="F6" s="432"/>
      <c r="G6" s="433"/>
      <c r="H6" s="188"/>
    </row>
    <row r="7" spans="1:13" ht="16.899999999999999" customHeight="1" thickBot="1" x14ac:dyDescent="0.25">
      <c r="A7" s="8"/>
      <c r="B7" s="434"/>
      <c r="C7" s="435"/>
      <c r="D7" s="435"/>
      <c r="E7" s="435"/>
      <c r="F7" s="435"/>
      <c r="G7" s="436"/>
      <c r="H7" s="323" t="s">
        <v>200</v>
      </c>
    </row>
    <row r="8" spans="1:13" ht="15.75" customHeight="1" thickBot="1" x14ac:dyDescent="0.25">
      <c r="A8" s="70" t="s">
        <v>30</v>
      </c>
      <c r="B8" s="46"/>
      <c r="C8" s="5"/>
      <c r="D8" s="9"/>
      <c r="E8" s="9"/>
      <c r="F8" s="9"/>
      <c r="G8" s="10"/>
    </row>
    <row r="9" spans="1:13" ht="15.75" customHeight="1" thickBot="1" x14ac:dyDescent="0.25">
      <c r="A9" s="8"/>
      <c r="B9" s="44" t="s">
        <v>31</v>
      </c>
      <c r="C9" s="9"/>
      <c r="D9" s="9"/>
      <c r="E9" s="9"/>
      <c r="F9" s="78" t="s">
        <v>15</v>
      </c>
      <c r="G9" s="10"/>
    </row>
    <row r="10" spans="1:13" ht="15.75" customHeight="1" thickBot="1" x14ac:dyDescent="0.25">
      <c r="A10" s="8"/>
      <c r="B10" s="44" t="s">
        <v>137</v>
      </c>
      <c r="C10" s="9"/>
      <c r="D10" s="9"/>
      <c r="E10" s="9"/>
      <c r="F10" s="78"/>
      <c r="G10" s="10"/>
    </row>
    <row r="11" spans="1:13" ht="15.75" customHeight="1" thickBot="1" x14ac:dyDescent="0.25">
      <c r="A11" s="8"/>
      <c r="B11" s="9" t="s">
        <v>32</v>
      </c>
      <c r="C11" s="9"/>
      <c r="D11" s="9"/>
      <c r="E11" s="9"/>
      <c r="F11" s="324"/>
      <c r="G11" s="10"/>
    </row>
    <row r="12" spans="1:13" ht="15" customHeight="1" thickBot="1" x14ac:dyDescent="0.25">
      <c r="A12" s="8"/>
      <c r="B12" s="9" t="s">
        <v>33</v>
      </c>
      <c r="C12" s="9"/>
      <c r="D12" s="9"/>
      <c r="E12" s="9"/>
      <c r="F12" s="324"/>
      <c r="G12" s="10"/>
    </row>
    <row r="13" spans="1:13" ht="15.75" thickBot="1" x14ac:dyDescent="0.25">
      <c r="A13" s="8"/>
      <c r="B13" s="9" t="s">
        <v>34</v>
      </c>
      <c r="C13" s="9"/>
      <c r="D13" s="9"/>
      <c r="E13" s="9"/>
      <c r="F13" s="324"/>
      <c r="G13" s="10"/>
      <c r="M13" s="5"/>
    </row>
    <row r="14" spans="1:13" ht="15.75" thickBot="1" x14ac:dyDescent="0.25">
      <c r="A14" s="8"/>
      <c r="B14" s="9" t="s">
        <v>61</v>
      </c>
      <c r="C14" s="9"/>
      <c r="D14" s="9"/>
      <c r="E14" s="9"/>
      <c r="F14" s="324"/>
      <c r="G14" s="10"/>
      <c r="M14" s="5"/>
    </row>
    <row r="15" spans="1:13" ht="15.75" customHeight="1" thickBot="1" x14ac:dyDescent="0.3">
      <c r="A15" s="8"/>
      <c r="B15" s="12" t="s">
        <v>35</v>
      </c>
      <c r="C15" s="9"/>
      <c r="D15" s="79" t="s">
        <v>15</v>
      </c>
      <c r="E15" s="18" t="s">
        <v>55</v>
      </c>
      <c r="F15" s="324"/>
      <c r="G15" s="16"/>
    </row>
    <row r="16" spans="1:13" ht="15.75" customHeight="1" thickBot="1" x14ac:dyDescent="0.3">
      <c r="A16" s="8"/>
      <c r="B16" s="12" t="s">
        <v>39</v>
      </c>
      <c r="C16" s="9"/>
      <c r="D16" s="54"/>
      <c r="E16" s="53"/>
      <c r="F16" s="78" t="s">
        <v>15</v>
      </c>
      <c r="G16" s="16"/>
    </row>
    <row r="17" spans="1:11" ht="15.75" customHeight="1" thickBot="1" x14ac:dyDescent="0.25">
      <c r="A17" s="8"/>
      <c r="B17" s="9" t="s">
        <v>2</v>
      </c>
      <c r="C17" s="9"/>
      <c r="D17" s="5"/>
      <c r="E17" s="5"/>
      <c r="F17" s="78" t="s">
        <v>15</v>
      </c>
      <c r="G17" s="16"/>
    </row>
    <row r="18" spans="1:11" ht="15" x14ac:dyDescent="0.2">
      <c r="A18" s="8"/>
      <c r="B18" s="9"/>
      <c r="C18" s="9"/>
      <c r="D18" s="9"/>
      <c r="E18" s="9"/>
      <c r="F18" s="9"/>
      <c r="G18" s="10"/>
    </row>
    <row r="19" spans="1:11" ht="15.75" customHeight="1" thickBot="1" x14ac:dyDescent="0.25">
      <c r="A19" s="60" t="s">
        <v>8</v>
      </c>
      <c r="B19" s="12"/>
      <c r="C19" s="9"/>
      <c r="D19" s="19"/>
      <c r="E19" s="19"/>
      <c r="F19" s="15"/>
      <c r="G19" s="16"/>
    </row>
    <row r="20" spans="1:11" ht="15.75" customHeight="1" thickBot="1" x14ac:dyDescent="0.25">
      <c r="A20" s="8"/>
      <c r="B20" s="12" t="s">
        <v>36</v>
      </c>
      <c r="C20" s="9"/>
      <c r="D20" s="19"/>
      <c r="E20" s="19"/>
      <c r="F20" s="78"/>
      <c r="G20" s="16"/>
    </row>
    <row r="21" spans="1:11" ht="15.75" customHeight="1" thickBot="1" x14ac:dyDescent="0.25">
      <c r="A21" s="8"/>
      <c r="B21" s="12" t="s">
        <v>37</v>
      </c>
      <c r="C21" s="9"/>
      <c r="D21" s="19"/>
      <c r="E21" s="19"/>
      <c r="F21" s="78"/>
      <c r="G21" s="16"/>
    </row>
    <row r="22" spans="1:11" ht="15.75" customHeight="1" thickBot="1" x14ac:dyDescent="0.25">
      <c r="A22" s="8"/>
      <c r="B22" s="12" t="s">
        <v>38</v>
      </c>
      <c r="C22" s="9"/>
      <c r="D22" s="19"/>
      <c r="E22" s="19"/>
      <c r="F22" s="21">
        <f>SUM(F20*F21)</f>
        <v>0</v>
      </c>
      <c r="G22" s="16"/>
    </row>
    <row r="23" spans="1:11" ht="15.75" customHeight="1" thickBot="1" x14ac:dyDescent="0.25">
      <c r="A23" s="8"/>
      <c r="B23" s="12" t="s">
        <v>53</v>
      </c>
      <c r="C23" s="9"/>
      <c r="D23" s="19"/>
      <c r="E23" s="19"/>
      <c r="F23" s="58">
        <f>F22/43560</f>
        <v>0</v>
      </c>
      <c r="G23" s="16"/>
    </row>
    <row r="24" spans="1:11" ht="15" x14ac:dyDescent="0.2">
      <c r="A24" s="8"/>
      <c r="B24" s="9"/>
      <c r="C24" s="9"/>
      <c r="D24" s="9"/>
      <c r="E24" s="9"/>
      <c r="F24" s="9"/>
      <c r="G24" s="10"/>
    </row>
    <row r="25" spans="1:11" ht="15.75" customHeight="1" thickBot="1" x14ac:dyDescent="0.25">
      <c r="A25" s="60" t="s">
        <v>29</v>
      </c>
      <c r="B25" s="20"/>
      <c r="C25" s="22"/>
      <c r="D25" s="22"/>
      <c r="E25" s="22"/>
      <c r="F25" s="22"/>
      <c r="G25" s="23"/>
    </row>
    <row r="26" spans="1:11" ht="21.75" customHeight="1" thickBot="1" x14ac:dyDescent="0.3">
      <c r="A26" s="8"/>
      <c r="B26" s="75" t="s">
        <v>178</v>
      </c>
      <c r="C26" s="77"/>
      <c r="D26" s="9"/>
      <c r="E26" s="9"/>
      <c r="F26" s="9"/>
      <c r="G26" s="76" t="s">
        <v>92</v>
      </c>
    </row>
    <row r="27" spans="1:11" ht="15.75" customHeight="1" x14ac:dyDescent="0.2">
      <c r="A27" s="8"/>
      <c r="B27" s="15"/>
      <c r="C27" s="237" t="s">
        <v>138</v>
      </c>
      <c r="D27" s="55"/>
      <c r="E27" s="55"/>
      <c r="F27" s="55"/>
      <c r="G27" s="122">
        <v>0</v>
      </c>
    </row>
    <row r="28" spans="1:11" ht="15.75" customHeight="1" x14ac:dyDescent="0.2">
      <c r="A28" s="8"/>
      <c r="B28" s="15"/>
      <c r="C28" s="49" t="s">
        <v>56</v>
      </c>
      <c r="D28" s="55"/>
      <c r="E28" s="55"/>
      <c r="F28" s="55"/>
      <c r="G28" s="123">
        <v>0</v>
      </c>
    </row>
    <row r="29" spans="1:11" ht="15.75" customHeight="1" x14ac:dyDescent="0.2">
      <c r="A29" s="8"/>
      <c r="B29" s="15"/>
      <c r="C29" s="51" t="s">
        <v>91</v>
      </c>
      <c r="D29" s="50"/>
      <c r="E29" s="50"/>
      <c r="F29" s="50"/>
      <c r="G29" s="123">
        <v>0</v>
      </c>
    </row>
    <row r="30" spans="1:11" ht="15.75" customHeight="1" thickBot="1" x14ac:dyDescent="0.25">
      <c r="A30" s="8"/>
      <c r="B30" s="15"/>
      <c r="C30" s="189" t="s">
        <v>180</v>
      </c>
      <c r="D30" s="56"/>
      <c r="E30" s="97"/>
      <c r="F30" s="98"/>
      <c r="G30" s="124">
        <v>0</v>
      </c>
    </row>
    <row r="31" spans="1:11" ht="25.15" customHeight="1" thickBot="1" x14ac:dyDescent="0.25">
      <c r="A31" s="8"/>
      <c r="B31" s="15"/>
      <c r="C31" s="73" t="s">
        <v>60</v>
      </c>
      <c r="D31" s="52"/>
      <c r="E31" s="52"/>
      <c r="F31" s="52"/>
      <c r="G31" s="47">
        <f>SUM(G27:G30)</f>
        <v>0</v>
      </c>
      <c r="H31" s="14"/>
      <c r="I31" s="14"/>
      <c r="J31" s="14"/>
      <c r="K31" s="14"/>
    </row>
    <row r="32" spans="1:11" ht="15.75" customHeight="1" x14ac:dyDescent="0.2">
      <c r="A32" s="8"/>
      <c r="B32" s="15"/>
      <c r="C32" s="28"/>
      <c r="D32" s="28"/>
      <c r="E32" s="28"/>
      <c r="F32" s="28"/>
      <c r="G32" s="110"/>
      <c r="H32" s="25"/>
      <c r="I32" s="14"/>
      <c r="J32" s="14"/>
      <c r="K32" s="14"/>
    </row>
    <row r="33" spans="1:11" ht="15.75" thickBot="1" x14ac:dyDescent="0.25">
      <c r="A33" s="8"/>
      <c r="B33" s="24" t="s">
        <v>179</v>
      </c>
      <c r="C33" s="9"/>
      <c r="D33" s="9"/>
      <c r="E33" s="9"/>
      <c r="F33" s="9"/>
      <c r="G33" s="111"/>
      <c r="H33" s="25"/>
      <c r="I33" s="14"/>
      <c r="J33" s="14"/>
      <c r="K33" s="9"/>
    </row>
    <row r="34" spans="1:11" ht="32.450000000000003" customHeight="1" thickBot="1" x14ac:dyDescent="0.25">
      <c r="A34" s="8"/>
      <c r="B34" s="15"/>
      <c r="C34" s="418" t="s">
        <v>172</v>
      </c>
      <c r="D34" s="419"/>
      <c r="E34" s="419"/>
      <c r="F34" s="420"/>
      <c r="G34" s="126">
        <v>0</v>
      </c>
      <c r="H34" s="191"/>
      <c r="I34" s="14"/>
      <c r="J34" s="14"/>
      <c r="K34" s="14"/>
    </row>
    <row r="35" spans="1:11" ht="25.5" customHeight="1" thickBot="1" x14ac:dyDescent="0.25">
      <c r="A35" s="8"/>
      <c r="B35" s="15"/>
      <c r="C35" s="416" t="s">
        <v>59</v>
      </c>
      <c r="D35" s="417"/>
      <c r="E35" s="417"/>
      <c r="F35" s="417"/>
      <c r="G35" s="74">
        <f>SUM(G34:G34)</f>
        <v>0</v>
      </c>
    </row>
    <row r="36" spans="1:11" ht="24.75" customHeight="1" thickBot="1" x14ac:dyDescent="0.25">
      <c r="A36" s="8"/>
      <c r="B36" s="15"/>
      <c r="C36" s="327" t="s">
        <v>6</v>
      </c>
      <c r="D36" s="52"/>
      <c r="E36" s="52"/>
      <c r="F36" s="52"/>
      <c r="G36" s="47">
        <f>G31+G35</f>
        <v>0</v>
      </c>
    </row>
    <row r="37" spans="1:11" ht="15.75" customHeight="1" x14ac:dyDescent="0.2">
      <c r="A37" s="8"/>
      <c r="B37" s="9"/>
      <c r="C37" s="9"/>
      <c r="D37" s="9"/>
      <c r="E37" s="9"/>
      <c r="F37" s="9"/>
      <c r="G37" s="10"/>
    </row>
    <row r="38" spans="1:11" ht="15.75" thickBot="1" x14ac:dyDescent="0.25">
      <c r="A38" s="8"/>
      <c r="B38" s="24" t="s">
        <v>3</v>
      </c>
      <c r="C38" s="27"/>
      <c r="D38" s="9"/>
      <c r="E38" s="9"/>
      <c r="F38" s="9"/>
      <c r="G38" s="111"/>
      <c r="H38" s="25"/>
      <c r="I38" s="14"/>
      <c r="J38" s="14"/>
      <c r="K38" s="14"/>
    </row>
    <row r="39" spans="1:11" ht="15.75" customHeight="1" x14ac:dyDescent="0.2">
      <c r="A39" s="8"/>
      <c r="B39" s="15"/>
      <c r="C39" s="190" t="s">
        <v>181</v>
      </c>
      <c r="D39" s="50"/>
      <c r="E39" s="50"/>
      <c r="F39" s="50"/>
      <c r="G39" s="120">
        <v>0</v>
      </c>
    </row>
    <row r="40" spans="1:11" ht="15.75" customHeight="1" thickBot="1" x14ac:dyDescent="0.25">
      <c r="A40" s="8"/>
      <c r="B40" s="15"/>
      <c r="C40" s="325" t="s">
        <v>104</v>
      </c>
      <c r="D40" s="326"/>
      <c r="E40" s="326"/>
      <c r="F40" s="326"/>
      <c r="G40" s="119">
        <v>0</v>
      </c>
    </row>
    <row r="41" spans="1:11" ht="25.15" customHeight="1" thickBot="1" x14ac:dyDescent="0.25">
      <c r="A41" s="8"/>
      <c r="B41" s="15"/>
      <c r="C41" s="327" t="s">
        <v>9</v>
      </c>
      <c r="D41" s="52"/>
      <c r="E41" s="52"/>
      <c r="F41" s="52"/>
      <c r="G41" s="328">
        <f>SUM(G39:G40)</f>
        <v>0</v>
      </c>
    </row>
    <row r="42" spans="1:11" ht="25.15" customHeight="1" thickBot="1" x14ac:dyDescent="0.25">
      <c r="A42" s="8"/>
      <c r="B42" s="15"/>
      <c r="C42" s="327" t="s">
        <v>54</v>
      </c>
      <c r="D42" s="52"/>
      <c r="E42" s="52"/>
      <c r="F42" s="52"/>
      <c r="G42" s="328">
        <f>G36+G41</f>
        <v>0</v>
      </c>
    </row>
    <row r="43" spans="1:11" ht="15.75" customHeight="1" x14ac:dyDescent="0.2">
      <c r="A43" s="8"/>
      <c r="B43" s="15"/>
      <c r="C43" s="28"/>
      <c r="D43" s="28"/>
      <c r="E43" s="28"/>
      <c r="F43" s="28"/>
      <c r="G43" s="26"/>
    </row>
    <row r="44" spans="1:11" ht="15.75" customHeight="1" thickBot="1" x14ac:dyDescent="0.3">
      <c r="A44" s="60" t="s">
        <v>28</v>
      </c>
      <c r="B44" s="29"/>
      <c r="C44" s="30"/>
      <c r="D44" s="30"/>
      <c r="E44" s="30"/>
      <c r="F44" s="30"/>
      <c r="G44" s="329"/>
    </row>
    <row r="45" spans="1:11" ht="20.25" customHeight="1" thickBot="1" x14ac:dyDescent="0.25">
      <c r="A45" s="31"/>
      <c r="B45" s="115"/>
      <c r="C45" s="421" t="s">
        <v>125</v>
      </c>
      <c r="D45" s="421"/>
      <c r="E45" s="421"/>
      <c r="F45" s="421"/>
      <c r="G45" s="330">
        <v>0</v>
      </c>
    </row>
    <row r="46" spans="1:11" ht="15.75" customHeight="1" x14ac:dyDescent="0.2">
      <c r="A46" s="8"/>
      <c r="B46" s="15"/>
      <c r="C46" s="28"/>
      <c r="D46" s="28"/>
      <c r="E46" s="28"/>
      <c r="F46" s="28"/>
      <c r="G46" s="26"/>
    </row>
    <row r="47" spans="1:11" ht="15.75" customHeight="1" thickBot="1" x14ac:dyDescent="0.25">
      <c r="A47" s="422" t="s">
        <v>22</v>
      </c>
      <c r="B47" s="423"/>
      <c r="C47" s="423"/>
      <c r="D47" s="423"/>
      <c r="E47" s="423"/>
      <c r="F47" s="423"/>
      <c r="G47" s="424"/>
    </row>
    <row r="48" spans="1:11" ht="100.5" customHeight="1" thickBot="1" x14ac:dyDescent="0.25">
      <c r="A48" s="413" t="s">
        <v>126</v>
      </c>
      <c r="B48" s="414"/>
      <c r="C48" s="414"/>
      <c r="D48" s="414"/>
      <c r="E48" s="414"/>
      <c r="F48" s="414"/>
      <c r="G48" s="415"/>
    </row>
    <row r="50" spans="3:7" ht="20.25" customHeight="1" x14ac:dyDescent="0.2"/>
    <row r="51" spans="3:7" x14ac:dyDescent="0.2">
      <c r="E51" s="14"/>
      <c r="F51" s="14"/>
    </row>
    <row r="52" spans="3:7" ht="15" hidden="1" x14ac:dyDescent="0.25">
      <c r="E52" s="11" t="s">
        <v>15</v>
      </c>
      <c r="F52" s="43" t="s">
        <v>15</v>
      </c>
    </row>
    <row r="53" spans="3:7" ht="15" hidden="1" x14ac:dyDescent="0.25">
      <c r="C53" s="11" t="s">
        <v>15</v>
      </c>
      <c r="E53" s="13" t="s">
        <v>44</v>
      </c>
      <c r="F53" s="43" t="s">
        <v>24</v>
      </c>
      <c r="G53" s="11" t="s">
        <v>15</v>
      </c>
    </row>
    <row r="54" spans="3:7" ht="15" hidden="1" x14ac:dyDescent="0.25">
      <c r="C54" s="11" t="s">
        <v>23</v>
      </c>
      <c r="E54" s="13" t="s">
        <v>45</v>
      </c>
      <c r="F54" s="43" t="s">
        <v>140</v>
      </c>
      <c r="G54" s="13" t="s">
        <v>17</v>
      </c>
    </row>
    <row r="55" spans="3:7" ht="15" hidden="1" x14ac:dyDescent="0.25">
      <c r="C55" s="11" t="s">
        <v>24</v>
      </c>
      <c r="E55" s="13" t="s">
        <v>47</v>
      </c>
      <c r="F55" s="43" t="s">
        <v>141</v>
      </c>
      <c r="G55" s="13" t="s">
        <v>18</v>
      </c>
    </row>
    <row r="56" spans="3:7" ht="15" hidden="1" x14ac:dyDescent="0.25">
      <c r="C56" s="11"/>
      <c r="E56" s="11" t="s">
        <v>132</v>
      </c>
      <c r="F56" s="43"/>
      <c r="G56" s="13" t="s">
        <v>19</v>
      </c>
    </row>
    <row r="57" spans="3:7" ht="15" hidden="1" x14ac:dyDescent="0.25">
      <c r="E57" s="11" t="s">
        <v>131</v>
      </c>
      <c r="F57" s="14"/>
      <c r="G57" s="13" t="s">
        <v>20</v>
      </c>
    </row>
    <row r="58" spans="3:7" ht="15" hidden="1" x14ac:dyDescent="0.25">
      <c r="C58" s="11" t="s">
        <v>15</v>
      </c>
      <c r="E58" s="13" t="s">
        <v>16</v>
      </c>
      <c r="F58" s="43" t="s">
        <v>15</v>
      </c>
      <c r="G58" s="17" t="s">
        <v>49</v>
      </c>
    </row>
    <row r="59" spans="3:7" ht="15" hidden="1" x14ac:dyDescent="0.25">
      <c r="C59" s="11" t="s">
        <v>46</v>
      </c>
      <c r="E59" s="11" t="s">
        <v>139</v>
      </c>
      <c r="F59" s="43" t="s">
        <v>40</v>
      </c>
    </row>
    <row r="60" spans="3:7" ht="15" hidden="1" x14ac:dyDescent="0.25">
      <c r="C60" s="11" t="s">
        <v>63</v>
      </c>
      <c r="E60" s="14"/>
      <c r="F60" s="43" t="s">
        <v>41</v>
      </c>
    </row>
    <row r="61" spans="3:7" ht="15" hidden="1" x14ac:dyDescent="0.25">
      <c r="C61" s="11" t="s">
        <v>48</v>
      </c>
      <c r="E61" s="14"/>
      <c r="F61" s="43" t="s">
        <v>42</v>
      </c>
    </row>
    <row r="62" spans="3:7" hidden="1" x14ac:dyDescent="0.2">
      <c r="E62" s="14"/>
      <c r="F62" s="43" t="s">
        <v>43</v>
      </c>
    </row>
    <row r="63" spans="3:7" x14ac:dyDescent="0.2">
      <c r="E63" s="14"/>
      <c r="F63" s="14"/>
    </row>
  </sheetData>
  <sheetProtection algorithmName="SHA-512" hashValue="w7PTdwW719TY/Za+hnSjeYJn+zK60XhJ0rmhqW419oFRJEp8CBBvLw4Ox4dWggqFqhDVf39aPnBejZ84DU0BcQ==" saltValue="qRKEqJNjJKaUyCpRVDRNBQ==" spinCount="100000" sheet="1" objects="1" scenarios="1" selectLockedCells="1"/>
  <mergeCells count="10">
    <mergeCell ref="A1:G1"/>
    <mergeCell ref="A2:G2"/>
    <mergeCell ref="B6:G6"/>
    <mergeCell ref="B7:G7"/>
    <mergeCell ref="A3:G5"/>
    <mergeCell ref="A48:G48"/>
    <mergeCell ref="C35:F35"/>
    <mergeCell ref="C34:F34"/>
    <mergeCell ref="C45:F45"/>
    <mergeCell ref="A47:G47"/>
  </mergeCells>
  <dataValidations count="12">
    <dataValidation type="list" allowBlank="1" showInputMessage="1" showErrorMessage="1" sqref="F10" xr:uid="{00000000-0002-0000-0200-000001000000}">
      <formula1>$C$58:$C$61</formula1>
    </dataValidation>
    <dataValidation type="list" allowBlank="1" showInputMessage="1" showErrorMessage="1" sqref="F16" xr:uid="{00000000-0002-0000-0200-000002000000}">
      <formula1>$F$58:$F$62</formula1>
    </dataValidation>
    <dataValidation type="list" allowBlank="1" showInputMessage="1" showErrorMessage="1" sqref="D15" xr:uid="{00000000-0002-0000-0200-000003000000}">
      <formula1>$F$52:$F$55</formula1>
    </dataValidation>
    <dataValidation allowBlank="1" showErrorMessage="1" sqref="D16" xr:uid="{00000000-0002-0000-0200-000006000000}"/>
    <dataValidation type="whole" errorStyle="warning" operator="lessThan" allowBlank="1" showInputMessage="1" showErrorMessage="1" errorTitle="No Value Gap" error="Value Gap is the gap between TDC and FMV. If you do not project a Value Gap, funds may not be awarded for Value Gap." sqref="G45" xr:uid="{F936B87A-FB06-4EFD-AF7C-C36EDAF30B88}">
      <formula1>G42</formula1>
    </dataValidation>
    <dataValidation type="whole" operator="lessThan" allowBlank="1" showInputMessage="1" showErrorMessage="1" errorTitle="Excessive Developer Fee" error="Cannot exceed 10 percent of TDC" sqref="G40" xr:uid="{E07F936B-8B74-4D84-A425-D28A52542D15}">
      <formula1>0.1*G42</formula1>
    </dataValidation>
    <dataValidation type="list" allowBlank="1" showInputMessage="1" showErrorMessage="1" sqref="F17" xr:uid="{00000000-0002-0000-0200-000000000000}">
      <formula1>$G$53:$G$58</formula1>
    </dataValidation>
    <dataValidation type="list" allowBlank="1" showInputMessage="1" showErrorMessage="1" promptTitle="Choose One" sqref="D9:E10" xr:uid="{00000000-0002-0000-0200-000004000000}">
      <formula1>$E$55:$E$55</formula1>
    </dataValidation>
    <dataValidation type="list" allowBlank="1" showInputMessage="1" showErrorMessage="1" sqref="F9" xr:uid="{00000000-0002-0000-0200-000005000000}">
      <formula1>$E$52:$E$59</formula1>
    </dataValidation>
    <dataValidation type="textLength" operator="lessThanOrEqual" allowBlank="1" showInputMessage="1" showErrorMessage="1" sqref="B7:G7" xr:uid="{CE28829D-B96B-44B1-ABEA-ADA5636B1B20}">
      <formula1>70</formula1>
    </dataValidation>
    <dataValidation type="whole" operator="greaterThanOrEqual" allowBlank="1" showInputMessage="1" showErrorMessage="1" error="Enter whole numbers only." sqref="F12 G27:G30 G34 G39" xr:uid="{64303275-725A-45E4-9140-BDFC31E05E82}">
      <formula1>-1</formula1>
    </dataValidation>
    <dataValidation type="whole" operator="greaterThanOrEqual" allowBlank="1" showInputMessage="1" showErrorMessage="1" error="Enter whole numbers only" prompt="Include finished, above-ground square feet." sqref="F11" xr:uid="{A40F8159-E160-4355-8F2E-4FD3DF36FCA1}">
      <formula1>1</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6"/>
  <sheetViews>
    <sheetView showGridLines="0" zoomScaleNormal="100" zoomScaleSheetLayoutView="80" workbookViewId="0">
      <selection activeCell="A7" sqref="A7"/>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129"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449" t="s">
        <v>184</v>
      </c>
      <c r="B1" s="450"/>
      <c r="C1" s="450"/>
      <c r="D1" s="450"/>
      <c r="E1" s="450"/>
      <c r="F1" s="451"/>
    </row>
    <row r="2" spans="1:8" ht="22.5" customHeight="1" thickBot="1" x14ac:dyDescent="0.25">
      <c r="A2" s="452" t="s">
        <v>102</v>
      </c>
      <c r="B2" s="453"/>
      <c r="C2" s="453"/>
      <c r="D2" s="453"/>
      <c r="E2" s="453"/>
      <c r="F2" s="454"/>
    </row>
    <row r="3" spans="1:8" ht="125.25" customHeight="1" x14ac:dyDescent="0.2">
      <c r="A3" s="455" t="s">
        <v>210</v>
      </c>
      <c r="B3" s="456"/>
      <c r="C3" s="456"/>
      <c r="D3" s="456"/>
      <c r="E3" s="456"/>
      <c r="F3" s="457"/>
      <c r="G3" s="130"/>
    </row>
    <row r="4" spans="1:8" ht="2.25" customHeight="1" thickBot="1" x14ac:dyDescent="0.25">
      <c r="A4" s="458"/>
      <c r="B4" s="459"/>
      <c r="C4" s="459"/>
      <c r="D4" s="459"/>
      <c r="E4" s="459"/>
      <c r="F4" s="460"/>
      <c r="H4" s="81"/>
    </row>
    <row r="5" spans="1:8" ht="15.75" thickBot="1" x14ac:dyDescent="0.25">
      <c r="A5" s="87"/>
      <c r="B5" s="95"/>
      <c r="C5" s="95"/>
      <c r="D5" s="95"/>
      <c r="E5" s="95"/>
      <c r="F5" s="95"/>
    </row>
    <row r="6" spans="1:8" ht="61.9" customHeight="1" thickBot="1" x14ac:dyDescent="0.25">
      <c r="A6" s="99" t="s">
        <v>0</v>
      </c>
      <c r="B6" s="99" t="s">
        <v>83</v>
      </c>
      <c r="C6" s="100" t="s">
        <v>136</v>
      </c>
      <c r="D6" s="100" t="s">
        <v>134</v>
      </c>
      <c r="E6" s="100" t="s">
        <v>103</v>
      </c>
      <c r="F6" s="100" t="s">
        <v>135</v>
      </c>
      <c r="H6" s="101"/>
    </row>
    <row r="7" spans="1:8" ht="20.100000000000001" customHeight="1" x14ac:dyDescent="0.2">
      <c r="A7" s="113" t="s">
        <v>15</v>
      </c>
      <c r="B7" s="114" t="s">
        <v>15</v>
      </c>
      <c r="C7" s="112"/>
      <c r="D7" s="89">
        <v>0</v>
      </c>
      <c r="E7" s="90" t="s">
        <v>15</v>
      </c>
      <c r="F7" s="96"/>
    </row>
    <row r="8" spans="1:8" ht="20.100000000000001" customHeight="1" x14ac:dyDescent="0.2">
      <c r="A8" s="113" t="s">
        <v>15</v>
      </c>
      <c r="B8" s="114" t="s">
        <v>15</v>
      </c>
      <c r="C8" s="112"/>
      <c r="D8" s="91">
        <v>0</v>
      </c>
      <c r="E8" s="90" t="s">
        <v>15</v>
      </c>
      <c r="F8" s="96"/>
    </row>
    <row r="9" spans="1:8" ht="20.100000000000001" customHeight="1" x14ac:dyDescent="0.2">
      <c r="A9" s="113" t="s">
        <v>15</v>
      </c>
      <c r="B9" s="114" t="s">
        <v>15</v>
      </c>
      <c r="C9" s="112"/>
      <c r="D9" s="91">
        <v>0</v>
      </c>
      <c r="E9" s="90" t="s">
        <v>15</v>
      </c>
      <c r="F9" s="96"/>
    </row>
    <row r="10" spans="1:8" ht="20.100000000000001" customHeight="1" x14ac:dyDescent="0.2">
      <c r="A10" s="113" t="s">
        <v>15</v>
      </c>
      <c r="B10" s="114" t="s">
        <v>15</v>
      </c>
      <c r="C10" s="112"/>
      <c r="D10" s="91">
        <v>0</v>
      </c>
      <c r="E10" s="90" t="s">
        <v>15</v>
      </c>
      <c r="F10" s="96"/>
    </row>
    <row r="11" spans="1:8" ht="20.100000000000001" customHeight="1" x14ac:dyDescent="0.2">
      <c r="A11" s="113" t="s">
        <v>15</v>
      </c>
      <c r="B11" s="114" t="s">
        <v>15</v>
      </c>
      <c r="C11" s="112"/>
      <c r="D11" s="91">
        <v>0</v>
      </c>
      <c r="E11" s="90" t="s">
        <v>15</v>
      </c>
      <c r="F11" s="96"/>
    </row>
    <row r="12" spans="1:8" ht="20.100000000000001" customHeight="1" x14ac:dyDescent="0.2">
      <c r="A12" s="113" t="s">
        <v>15</v>
      </c>
      <c r="B12" s="114" t="s">
        <v>15</v>
      </c>
      <c r="C12" s="112"/>
      <c r="D12" s="91">
        <v>0</v>
      </c>
      <c r="E12" s="90" t="s">
        <v>15</v>
      </c>
      <c r="F12" s="96"/>
      <c r="H12" s="5"/>
    </row>
    <row r="13" spans="1:8" ht="20.100000000000001" customHeight="1" x14ac:dyDescent="0.2">
      <c r="A13" s="113" t="s">
        <v>15</v>
      </c>
      <c r="B13" s="114" t="s">
        <v>15</v>
      </c>
      <c r="C13" s="112"/>
      <c r="D13" s="92">
        <v>0</v>
      </c>
      <c r="E13" s="90" t="s">
        <v>15</v>
      </c>
      <c r="F13" s="96"/>
      <c r="H13" s="5"/>
    </row>
    <row r="14" spans="1:8" ht="20.100000000000001" customHeight="1" x14ac:dyDescent="0.2">
      <c r="A14" s="113" t="s">
        <v>15</v>
      </c>
      <c r="B14" s="114" t="s">
        <v>15</v>
      </c>
      <c r="C14" s="112"/>
      <c r="D14" s="91">
        <v>0</v>
      </c>
      <c r="E14" s="90" t="s">
        <v>15</v>
      </c>
      <c r="F14" s="96"/>
      <c r="H14" s="5"/>
    </row>
    <row r="15" spans="1:8" ht="20.100000000000001" customHeight="1" x14ac:dyDescent="0.2">
      <c r="A15" s="113" t="s">
        <v>15</v>
      </c>
      <c r="B15" s="114" t="s">
        <v>15</v>
      </c>
      <c r="C15" s="112"/>
      <c r="D15" s="92">
        <v>0</v>
      </c>
      <c r="E15" s="90" t="s">
        <v>15</v>
      </c>
      <c r="F15" s="96"/>
      <c r="H15" s="5"/>
    </row>
    <row r="16" spans="1:8" ht="20.100000000000001" customHeight="1" x14ac:dyDescent="0.2">
      <c r="A16" s="113" t="s">
        <v>15</v>
      </c>
      <c r="B16" s="114" t="s">
        <v>15</v>
      </c>
      <c r="C16" s="112"/>
      <c r="D16" s="91">
        <v>0</v>
      </c>
      <c r="E16" s="90" t="s">
        <v>15</v>
      </c>
      <c r="F16" s="96"/>
      <c r="H16" s="5"/>
    </row>
    <row r="17" spans="1:8" ht="20.100000000000001" customHeight="1" thickBot="1" x14ac:dyDescent="0.25">
      <c r="A17" s="113" t="s">
        <v>15</v>
      </c>
      <c r="B17" s="114" t="s">
        <v>15</v>
      </c>
      <c r="C17" s="112"/>
      <c r="D17" s="93">
        <v>0</v>
      </c>
      <c r="E17" s="90" t="s">
        <v>15</v>
      </c>
      <c r="F17" s="96"/>
      <c r="H17" s="5"/>
    </row>
    <row r="18" spans="1:8" ht="24" customHeight="1" thickBot="1" x14ac:dyDescent="0.25">
      <c r="A18" s="88"/>
      <c r="B18" s="103"/>
      <c r="C18" s="131" t="s">
        <v>27</v>
      </c>
      <c r="D18" s="118">
        <f>SUM(D7:D17)</f>
        <v>0</v>
      </c>
      <c r="E18" s="103"/>
      <c r="F18" s="103"/>
      <c r="H18" s="5"/>
    </row>
    <row r="19" spans="1:8" ht="15" customHeight="1" x14ac:dyDescent="0.2">
      <c r="A19" s="5"/>
      <c r="B19" s="104"/>
      <c r="C19" s="105"/>
      <c r="D19" s="106"/>
      <c r="E19" s="104"/>
      <c r="F19" s="104"/>
      <c r="H19" s="5"/>
    </row>
    <row r="20" spans="1:8" ht="8.25" customHeight="1" x14ac:dyDescent="0.2">
      <c r="A20" s="5"/>
      <c r="B20" s="5"/>
      <c r="C20" s="5"/>
      <c r="D20" s="5"/>
      <c r="E20" s="5"/>
      <c r="F20" s="5"/>
    </row>
    <row r="21" spans="1:8" ht="15" customHeight="1" thickBot="1" x14ac:dyDescent="0.25">
      <c r="A21" s="423" t="s">
        <v>22</v>
      </c>
      <c r="B21" s="423"/>
      <c r="C21" s="423"/>
      <c r="D21" s="423"/>
      <c r="E21" s="423"/>
      <c r="F21" s="423"/>
    </row>
    <row r="22" spans="1:8" ht="94.9" customHeight="1" thickBot="1" x14ac:dyDescent="0.25">
      <c r="A22" s="446"/>
      <c r="B22" s="447"/>
      <c r="C22" s="447"/>
      <c r="D22" s="447"/>
      <c r="E22" s="447"/>
      <c r="F22" s="448"/>
    </row>
    <row r="23" spans="1:8" x14ac:dyDescent="0.2">
      <c r="A23" s="6"/>
      <c r="B23" s="6"/>
      <c r="C23" s="6"/>
      <c r="D23" s="6"/>
      <c r="E23" s="6"/>
    </row>
    <row r="24" spans="1:8" x14ac:dyDescent="0.2">
      <c r="A24" s="6"/>
      <c r="B24" s="6"/>
      <c r="C24" s="6"/>
      <c r="D24" s="6"/>
      <c r="E24" s="6"/>
    </row>
    <row r="25" spans="1:8" x14ac:dyDescent="0.2">
      <c r="A25" s="6"/>
      <c r="B25" s="6"/>
      <c r="C25" s="6"/>
      <c r="D25" s="6"/>
      <c r="E25" s="6"/>
    </row>
    <row r="26" spans="1:8" ht="13.9" hidden="1" customHeight="1" x14ac:dyDescent="0.2">
      <c r="A26" s="2" t="s">
        <v>89</v>
      </c>
      <c r="B26" s="2" t="s">
        <v>83</v>
      </c>
      <c r="C26" s="2" t="s">
        <v>106</v>
      </c>
    </row>
    <row r="27" spans="1:8" ht="13.9" hidden="1" customHeight="1" x14ac:dyDescent="0.2">
      <c r="A27" s="3" t="s">
        <v>15</v>
      </c>
      <c r="B27" s="3" t="s">
        <v>15</v>
      </c>
      <c r="C27" s="3" t="s">
        <v>15</v>
      </c>
    </row>
    <row r="28" spans="1:8" ht="13.9" hidden="1" customHeight="1" x14ac:dyDescent="0.2">
      <c r="A28" s="3" t="s">
        <v>10</v>
      </c>
      <c r="B28" s="3" t="s">
        <v>11</v>
      </c>
      <c r="C28" s="3" t="s">
        <v>23</v>
      </c>
    </row>
    <row r="29" spans="1:8" ht="13.9" hidden="1" customHeight="1" x14ac:dyDescent="0.2">
      <c r="A29" s="3" t="s">
        <v>90</v>
      </c>
      <c r="B29" s="3" t="s">
        <v>12</v>
      </c>
      <c r="C29" s="3" t="s">
        <v>24</v>
      </c>
    </row>
    <row r="30" spans="1:8" ht="13.9" hidden="1" customHeight="1" x14ac:dyDescent="0.2">
      <c r="A30" s="3"/>
      <c r="B30" s="3" t="s">
        <v>13</v>
      </c>
    </row>
    <row r="31" spans="1:8" ht="13.9" hidden="1" customHeight="1" x14ac:dyDescent="0.2">
      <c r="A31" s="132"/>
      <c r="B31" s="3" t="s">
        <v>14</v>
      </c>
    </row>
    <row r="32" spans="1:8" ht="13.9" hidden="1" customHeight="1" x14ac:dyDescent="0.2">
      <c r="A32" s="3"/>
      <c r="B32" s="3" t="s">
        <v>4</v>
      </c>
    </row>
    <row r="33" spans="1:2" ht="13.9" hidden="1" customHeight="1" x14ac:dyDescent="0.2">
      <c r="A33" s="3"/>
      <c r="B33" s="3" t="s">
        <v>1</v>
      </c>
    </row>
    <row r="34" spans="1:2" ht="13.9" hidden="1" customHeight="1" x14ac:dyDescent="0.2">
      <c r="A34" s="3"/>
      <c r="B34" s="3" t="s">
        <v>52</v>
      </c>
    </row>
    <row r="35" spans="1:2" ht="13.9" hidden="1" customHeight="1" x14ac:dyDescent="0.2">
      <c r="A35" s="3"/>
      <c r="B35" s="3" t="s">
        <v>25</v>
      </c>
    </row>
    <row r="36" spans="1:2" ht="13.9" hidden="1" customHeight="1" x14ac:dyDescent="0.2">
      <c r="B36" s="3" t="s">
        <v>96</v>
      </c>
    </row>
  </sheetData>
  <sheetProtection algorithmName="SHA-512" hashValue="ba40EjLcVa42YGi+Br1zOZenp1eJ6ogzehDJPd6vjLgD/xNFbklDmpSoPkccTt75P4iIw+AWvWz+PMDlhcPHWA==" saltValue="SxHpfBBsg1ocD0WnBmzRww==" spinCount="100000" sheet="1" objects="1" scenarios="1" selectLockedCells="1"/>
  <mergeCells count="6">
    <mergeCell ref="A21:F21"/>
    <mergeCell ref="A22:F22"/>
    <mergeCell ref="A1:F1"/>
    <mergeCell ref="A2:F2"/>
    <mergeCell ref="A3:F3"/>
    <mergeCell ref="A4:F4"/>
  </mergeCells>
  <dataValidations count="4">
    <dataValidation type="list" allowBlank="1" showInputMessage="1" showErrorMessage="1" sqref="A7:A17" xr:uid="{EBE9F83C-3DE8-4717-85EB-1B01F5040C60}">
      <formula1>$A$27:$A$29</formula1>
    </dataValidation>
    <dataValidation type="list" allowBlank="1" showInputMessage="1" showErrorMessage="1" sqref="E7:E17" xr:uid="{00000000-0002-0000-0100-000002000000}">
      <formula1>$C$27:$C$29</formula1>
    </dataValidation>
    <dataValidation type="list" allowBlank="1" showInputMessage="1" showErrorMessage="1" sqref="B7:B17" xr:uid="{00000000-0002-0000-0100-000000000000}">
      <formula1>$B$27:$B$36</formula1>
    </dataValidation>
    <dataValidation type="whole" operator="greaterThanOrEqual" allowBlank="1" showInputMessage="1" showErrorMessage="1" error="Enter whole numbers only._x000a_" sqref="D7:D17" xr:uid="{E82B11F9-2DE7-41AC-9DA9-C48D94456E3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J36"/>
  <sheetViews>
    <sheetView showGridLines="0" zoomScaleNormal="100" workbookViewId="0">
      <selection activeCell="H13" sqref="H13"/>
    </sheetView>
  </sheetViews>
  <sheetFormatPr defaultColWidth="9.140625" defaultRowHeight="12.75" x14ac:dyDescent="0.2"/>
  <cols>
    <col min="1" max="1" width="19.85546875" style="35" customWidth="1"/>
    <col min="2" max="2" width="9.140625" style="35" customWidth="1"/>
    <col min="3" max="6" width="9.140625" style="35"/>
    <col min="7" max="8" width="24" style="35" customWidth="1"/>
    <col min="9" max="9" width="9.140625" style="35" customWidth="1"/>
    <col min="10" max="10" width="9.42578125" style="35" customWidth="1"/>
    <col min="11" max="16384" width="9.140625" style="35"/>
  </cols>
  <sheetData>
    <row r="1" spans="1:10" ht="18.75" x14ac:dyDescent="0.3">
      <c r="A1" s="479" t="s">
        <v>184</v>
      </c>
      <c r="B1" s="480"/>
      <c r="C1" s="480"/>
      <c r="D1" s="480"/>
      <c r="E1" s="480"/>
      <c r="F1" s="480"/>
      <c r="G1" s="480"/>
      <c r="H1" s="481"/>
    </row>
    <row r="2" spans="1:10" ht="23.45" customHeight="1" thickBot="1" x14ac:dyDescent="0.25">
      <c r="A2" s="482" t="s">
        <v>21</v>
      </c>
      <c r="B2" s="483"/>
      <c r="C2" s="483"/>
      <c r="D2" s="483"/>
      <c r="E2" s="483"/>
      <c r="F2" s="483"/>
      <c r="G2" s="483"/>
      <c r="H2" s="484"/>
    </row>
    <row r="3" spans="1:10" ht="52.9" customHeight="1" thickBot="1" x14ac:dyDescent="0.25">
      <c r="A3" s="489" t="s">
        <v>211</v>
      </c>
      <c r="B3" s="490"/>
      <c r="C3" s="490"/>
      <c r="D3" s="490"/>
      <c r="E3" s="490"/>
      <c r="F3" s="490"/>
      <c r="G3" s="490"/>
      <c r="H3" s="491"/>
    </row>
    <row r="4" spans="1:10" ht="15.75" thickBot="1" x14ac:dyDescent="0.3">
      <c r="A4" s="485" t="s">
        <v>5</v>
      </c>
      <c r="B4" s="486"/>
      <c r="C4" s="486"/>
      <c r="D4" s="486"/>
      <c r="E4" s="486"/>
      <c r="F4" s="486"/>
      <c r="G4" s="486"/>
      <c r="H4" s="45"/>
      <c r="I4" s="4"/>
    </row>
    <row r="5" spans="1:10" ht="15.75" thickBot="1" x14ac:dyDescent="0.25">
      <c r="A5" s="487" t="s">
        <v>51</v>
      </c>
      <c r="B5" s="488"/>
      <c r="C5" s="488"/>
      <c r="D5" s="488"/>
      <c r="E5" s="488"/>
      <c r="F5" s="488"/>
      <c r="G5" s="488"/>
      <c r="H5" s="48">
        <f>'1 - Project Info'!G42</f>
        <v>0</v>
      </c>
      <c r="I5" s="4"/>
    </row>
    <row r="6" spans="1:10" ht="15.75" thickBot="1" x14ac:dyDescent="0.25">
      <c r="A6" s="477" t="s">
        <v>125</v>
      </c>
      <c r="B6" s="478"/>
      <c r="C6" s="478"/>
      <c r="D6" s="478"/>
      <c r="E6" s="478"/>
      <c r="F6" s="478"/>
      <c r="G6" s="478"/>
      <c r="H6" s="48">
        <f>'1 - Project Info'!G45</f>
        <v>0</v>
      </c>
      <c r="I6" s="4"/>
    </row>
    <row r="7" spans="1:10" ht="15.75" thickBot="1" x14ac:dyDescent="0.25">
      <c r="A7" s="469" t="s">
        <v>50</v>
      </c>
      <c r="B7" s="470"/>
      <c r="C7" s="470"/>
      <c r="D7" s="470"/>
      <c r="E7" s="470"/>
      <c r="F7" s="470"/>
      <c r="G7" s="470"/>
      <c r="H7" s="48">
        <f>H5-H6</f>
        <v>0</v>
      </c>
      <c r="I7" s="36"/>
      <c r="J7" s="37"/>
    </row>
    <row r="8" spans="1:10" ht="15.75" thickBot="1" x14ac:dyDescent="0.25">
      <c r="A8" s="184"/>
      <c r="B8" s="69"/>
      <c r="C8" s="69"/>
      <c r="D8" s="69"/>
      <c r="E8" s="69"/>
      <c r="F8" s="69"/>
      <c r="G8" s="69"/>
      <c r="H8" s="185"/>
      <c r="I8" s="36"/>
      <c r="J8" s="37"/>
    </row>
    <row r="9" spans="1:10" ht="15.75" thickBot="1" x14ac:dyDescent="0.25">
      <c r="A9" s="238" t="s">
        <v>173</v>
      </c>
      <c r="B9" s="239"/>
      <c r="C9" s="239"/>
      <c r="D9" s="239"/>
      <c r="E9" s="239"/>
      <c r="F9" s="239"/>
      <c r="G9" s="240"/>
      <c r="H9" s="48">
        <f>'1 - Project Info'!G27+'1 - Project Info'!G29</f>
        <v>0</v>
      </c>
      <c r="I9" s="154"/>
      <c r="J9" s="37"/>
    </row>
    <row r="10" spans="1:10" ht="15" x14ac:dyDescent="0.25">
      <c r="A10" s="33"/>
      <c r="B10" s="32"/>
      <c r="C10" s="32"/>
      <c r="D10" s="32"/>
      <c r="E10" s="32"/>
      <c r="F10" s="32"/>
      <c r="G10" s="32"/>
      <c r="H10" s="34"/>
      <c r="I10" s="4"/>
    </row>
    <row r="11" spans="1:10" ht="15" x14ac:dyDescent="0.25">
      <c r="A11" s="67" t="s">
        <v>142</v>
      </c>
      <c r="B11" s="32"/>
      <c r="C11" s="32"/>
      <c r="D11" s="32"/>
      <c r="E11" s="32"/>
      <c r="F11" s="32"/>
      <c r="G11" s="32"/>
      <c r="H11" s="61"/>
      <c r="I11" s="4"/>
    </row>
    <row r="12" spans="1:10" ht="15.75" thickBot="1" x14ac:dyDescent="0.3">
      <c r="A12" s="62" t="s">
        <v>105</v>
      </c>
      <c r="B12" s="63"/>
      <c r="C12" s="63"/>
      <c r="D12" s="63"/>
      <c r="E12" s="63"/>
      <c r="F12" s="63"/>
      <c r="G12" s="63"/>
      <c r="H12" s="39"/>
      <c r="I12" s="4"/>
    </row>
    <row r="13" spans="1:10" ht="15.75" customHeight="1" x14ac:dyDescent="0.2">
      <c r="A13" s="68" t="s">
        <v>171</v>
      </c>
      <c r="B13" s="40"/>
      <c r="C13" s="40"/>
      <c r="D13" s="40"/>
      <c r="E13" s="40"/>
      <c r="F13" s="40"/>
      <c r="G13" s="40"/>
      <c r="H13" s="186">
        <v>0</v>
      </c>
      <c r="I13" s="4"/>
    </row>
    <row r="14" spans="1:10" ht="15.75" customHeight="1" x14ac:dyDescent="0.2">
      <c r="A14" s="241" t="s">
        <v>169</v>
      </c>
      <c r="B14" s="239"/>
      <c r="C14" s="239"/>
      <c r="D14" s="239"/>
      <c r="E14" s="239"/>
      <c r="F14" s="239"/>
      <c r="G14" s="239"/>
      <c r="H14" s="117">
        <v>0</v>
      </c>
      <c r="I14" s="59"/>
    </row>
    <row r="15" spans="1:10" ht="15.75" customHeight="1" x14ac:dyDescent="0.2">
      <c r="A15" s="94" t="s">
        <v>93</v>
      </c>
      <c r="B15" s="475" t="s">
        <v>94</v>
      </c>
      <c r="C15" s="476"/>
      <c r="D15" s="476"/>
      <c r="E15" s="476"/>
      <c r="F15" s="476"/>
      <c r="G15" s="476"/>
      <c r="H15" s="117">
        <v>0</v>
      </c>
      <c r="I15" s="57"/>
    </row>
    <row r="16" spans="1:10" ht="15.75" customHeight="1" x14ac:dyDescent="0.2">
      <c r="A16" s="94" t="s">
        <v>93</v>
      </c>
      <c r="B16" s="475" t="s">
        <v>94</v>
      </c>
      <c r="C16" s="476"/>
      <c r="D16" s="476"/>
      <c r="E16" s="476"/>
      <c r="F16" s="476"/>
      <c r="G16" s="476"/>
      <c r="H16" s="117">
        <v>0</v>
      </c>
      <c r="I16" s="57"/>
    </row>
    <row r="17" spans="1:10" ht="15.75" customHeight="1" x14ac:dyDescent="0.2">
      <c r="A17" s="94" t="s">
        <v>93</v>
      </c>
      <c r="B17" s="475" t="s">
        <v>94</v>
      </c>
      <c r="C17" s="476"/>
      <c r="D17" s="476"/>
      <c r="E17" s="476"/>
      <c r="F17" s="476"/>
      <c r="G17" s="476"/>
      <c r="H17" s="117">
        <v>0</v>
      </c>
      <c r="I17" s="57"/>
    </row>
    <row r="18" spans="1:10" ht="15.75" customHeight="1" x14ac:dyDescent="0.2">
      <c r="A18" s="94" t="s">
        <v>93</v>
      </c>
      <c r="B18" s="475" t="s">
        <v>94</v>
      </c>
      <c r="C18" s="476"/>
      <c r="D18" s="476"/>
      <c r="E18" s="476"/>
      <c r="F18" s="476"/>
      <c r="G18" s="476"/>
      <c r="H18" s="117">
        <v>0</v>
      </c>
      <c r="I18" s="57"/>
    </row>
    <row r="19" spans="1:10" ht="15.75" customHeight="1" x14ac:dyDescent="0.2">
      <c r="A19" s="94" t="s">
        <v>93</v>
      </c>
      <c r="B19" s="475" t="s">
        <v>94</v>
      </c>
      <c r="C19" s="476"/>
      <c r="D19" s="476"/>
      <c r="E19" s="476"/>
      <c r="F19" s="476"/>
      <c r="G19" s="476"/>
      <c r="H19" s="117">
        <v>0</v>
      </c>
      <c r="I19" s="57"/>
    </row>
    <row r="20" spans="1:10" ht="15.75" customHeight="1" x14ac:dyDescent="0.2">
      <c r="A20" s="94" t="s">
        <v>93</v>
      </c>
      <c r="B20" s="475" t="s">
        <v>94</v>
      </c>
      <c r="C20" s="476"/>
      <c r="D20" s="476"/>
      <c r="E20" s="476"/>
      <c r="F20" s="476"/>
      <c r="G20" s="476"/>
      <c r="H20" s="117">
        <v>0</v>
      </c>
      <c r="I20" s="57"/>
    </row>
    <row r="21" spans="1:10" ht="15.75" customHeight="1" x14ac:dyDescent="0.2">
      <c r="A21" s="94" t="s">
        <v>93</v>
      </c>
      <c r="B21" s="475" t="s">
        <v>94</v>
      </c>
      <c r="C21" s="476"/>
      <c r="D21" s="476"/>
      <c r="E21" s="476"/>
      <c r="F21" s="476"/>
      <c r="G21" s="476"/>
      <c r="H21" s="117">
        <v>0</v>
      </c>
      <c r="I21" s="57"/>
    </row>
    <row r="22" spans="1:10" ht="15.75" customHeight="1" thickBot="1" x14ac:dyDescent="0.25">
      <c r="A22" s="94" t="s">
        <v>93</v>
      </c>
      <c r="B22" s="475" t="s">
        <v>94</v>
      </c>
      <c r="C22" s="476"/>
      <c r="D22" s="476"/>
      <c r="E22" s="476"/>
      <c r="F22" s="476"/>
      <c r="G22" s="476"/>
      <c r="H22" s="117">
        <v>0</v>
      </c>
      <c r="I22" s="57"/>
    </row>
    <row r="23" spans="1:10" ht="17.45" customHeight="1" thickBot="1" x14ac:dyDescent="0.25">
      <c r="A23" s="471" t="s">
        <v>58</v>
      </c>
      <c r="B23" s="472"/>
      <c r="C23" s="472"/>
      <c r="D23" s="472"/>
      <c r="E23" s="472"/>
      <c r="F23" s="472"/>
      <c r="G23" s="472"/>
      <c r="H23" s="64">
        <f>SUM(H13:H22)</f>
        <v>0</v>
      </c>
      <c r="I23" s="59" t="str">
        <f>IF(H23&gt;H7,"Please check figures; Contributions exceed Anticipated Value Gap",IF(H23&lt;H7,"Contributions do not equal need. Please ensure all Value Gap Contributions are entered in lines above",""))</f>
        <v/>
      </c>
    </row>
    <row r="24" spans="1:10" ht="15" customHeight="1" thickBot="1" x14ac:dyDescent="0.25">
      <c r="A24" s="65"/>
      <c r="B24" s="66"/>
      <c r="C24" s="66"/>
      <c r="D24" s="66"/>
      <c r="E24" s="66"/>
      <c r="F24" s="66"/>
      <c r="G24" s="66"/>
      <c r="H24" s="1"/>
    </row>
    <row r="25" spans="1:10" ht="15.75" thickBot="1" x14ac:dyDescent="0.25">
      <c r="A25" s="473" t="s">
        <v>182</v>
      </c>
      <c r="B25" s="474"/>
      <c r="C25" s="474"/>
      <c r="D25" s="474"/>
      <c r="E25" s="474"/>
      <c r="F25" s="474"/>
      <c r="G25" s="474"/>
      <c r="H25" s="80"/>
      <c r="I25" s="71" t="str">
        <f>IF(H25=0,"Be sure to enter a number here","")</f>
        <v>Be sure to enter a number here</v>
      </c>
    </row>
    <row r="26" spans="1:10" ht="36" customHeight="1" thickBot="1" x14ac:dyDescent="0.3">
      <c r="A26" s="461" t="s">
        <v>155</v>
      </c>
      <c r="B26" s="462"/>
      <c r="C26" s="462"/>
      <c r="D26" s="462"/>
      <c r="E26" s="462"/>
      <c r="F26" s="462"/>
      <c r="G26" s="462"/>
      <c r="H26" s="72">
        <f>(H13)*H25</f>
        <v>0</v>
      </c>
      <c r="I26" s="38"/>
      <c r="J26" s="37"/>
    </row>
    <row r="27" spans="1:10" ht="13.5" thickBot="1" x14ac:dyDescent="0.25">
      <c r="A27" s="41"/>
      <c r="B27" s="42"/>
      <c r="C27" s="42"/>
      <c r="D27" s="42"/>
      <c r="E27" s="42"/>
      <c r="F27" s="42"/>
      <c r="G27" s="42"/>
      <c r="H27" s="37"/>
    </row>
    <row r="28" spans="1:10" s="102" customFormat="1" ht="34.9" customHeight="1" thickBot="1" x14ac:dyDescent="0.3">
      <c r="A28" s="463"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64"/>
      <c r="C28" s="464"/>
      <c r="D28" s="464"/>
      <c r="E28" s="464"/>
      <c r="F28" s="464"/>
      <c r="G28" s="464"/>
      <c r="H28" s="465"/>
    </row>
    <row r="29" spans="1:10" ht="84" customHeight="1" thickBot="1" x14ac:dyDescent="0.25">
      <c r="A29" s="466"/>
      <c r="B29" s="467"/>
      <c r="C29" s="467"/>
      <c r="D29" s="467"/>
      <c r="E29" s="467"/>
      <c r="F29" s="467"/>
      <c r="G29" s="467"/>
      <c r="H29" s="468"/>
    </row>
    <row r="32" spans="1:10" hidden="1" x14ac:dyDescent="0.2">
      <c r="B32" s="35" t="s">
        <v>93</v>
      </c>
    </row>
    <row r="33" spans="2:2" hidden="1" x14ac:dyDescent="0.2">
      <c r="B33" s="35" t="s">
        <v>74</v>
      </c>
    </row>
    <row r="34" spans="2:2" hidden="1" x14ac:dyDescent="0.2">
      <c r="B34" s="35" t="s">
        <v>76</v>
      </c>
    </row>
    <row r="35" spans="2:2" hidden="1" x14ac:dyDescent="0.2">
      <c r="B35" s="4" t="s">
        <v>133</v>
      </c>
    </row>
    <row r="36" spans="2:2" hidden="1" x14ac:dyDescent="0.2"/>
  </sheetData>
  <sheetProtection algorithmName="SHA-512" hashValue="kfb7ly+kx2sc0Qul2/lqLKmGVEnc2P7mc+E0Jkoh5PhQrmZIzO6j3N6qWws6/xYUM+VBHTA/mzB7LBuQl2BeRA==" saltValue="2eysYY0SVNVhsGMWNwqb+g==" spinCount="100000" sheet="1" objects="1" scenarios="1" selectLockedCells="1"/>
  <dataConsolidate/>
  <mergeCells count="20">
    <mergeCell ref="A6:G6"/>
    <mergeCell ref="A1:H1"/>
    <mergeCell ref="A2:H2"/>
    <mergeCell ref="A4:G4"/>
    <mergeCell ref="A5:G5"/>
    <mergeCell ref="A3:H3"/>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9DF820AC-4BCA-471E-9232-0169CA8D7995}">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6FFC344E-8DBD-4E58-AA0E-BB9193ED27F3}">
      <formula1>H7</formula1>
    </dataValidation>
    <dataValidation type="whole" operator="greaterThanOrEqual" allowBlank="1" showInputMessage="1" showErrorMessage="1" error="Enter whole number only." sqref="H25" xr:uid="{A3B0486D-0D6D-4FAA-86ED-721425612E98}">
      <formula1>1</formula1>
    </dataValidation>
  </dataValidations>
  <printOptions horizontalCentered="1" verticalCentered="1"/>
  <pageMargins left="0.25" right="0.25" top="0.25" bottom="0.25" header="0.25" footer="0.25"/>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8"/>
  <sheetViews>
    <sheetView zoomScaleNormal="100" workbookViewId="0">
      <selection activeCell="C6" sqref="C6"/>
    </sheetView>
  </sheetViews>
  <sheetFormatPr defaultColWidth="9.140625" defaultRowHeight="12.75" x14ac:dyDescent="0.2"/>
  <cols>
    <col min="1" max="1" width="19.85546875" style="151" customWidth="1"/>
    <col min="2" max="2" width="9.140625" style="151" customWidth="1"/>
    <col min="3" max="3" width="26.28515625" style="151" customWidth="1"/>
    <col min="4" max="4" width="14.42578125" style="151" customWidth="1"/>
    <col min="5" max="5" width="18.7109375" style="151" customWidth="1"/>
    <col min="6" max="6" width="21.140625" style="151" customWidth="1"/>
    <col min="7" max="7" width="8.28515625" style="151" customWidth="1"/>
    <col min="8" max="8" width="9.42578125" style="151" customWidth="1"/>
    <col min="9" max="16384" width="9.140625" style="151"/>
  </cols>
  <sheetData>
    <row r="1" spans="1:8" ht="18.75" x14ac:dyDescent="0.2">
      <c r="A1" s="528" t="s">
        <v>184</v>
      </c>
      <c r="B1" s="529"/>
      <c r="C1" s="529"/>
      <c r="D1" s="529"/>
      <c r="E1" s="529"/>
      <c r="F1" s="530"/>
    </row>
    <row r="2" spans="1:8" ht="19.899999999999999" customHeight="1" thickBot="1" x14ac:dyDescent="0.25">
      <c r="A2" s="543" t="s">
        <v>123</v>
      </c>
      <c r="B2" s="544"/>
      <c r="C2" s="544"/>
      <c r="D2" s="544"/>
      <c r="E2" s="544"/>
      <c r="F2" s="545"/>
    </row>
    <row r="3" spans="1:8" ht="124.15" customHeight="1" thickBot="1" x14ac:dyDescent="0.25">
      <c r="A3" s="546" t="s">
        <v>183</v>
      </c>
      <c r="B3" s="547"/>
      <c r="C3" s="547"/>
      <c r="D3" s="547"/>
      <c r="E3" s="547"/>
      <c r="F3" s="548"/>
    </row>
    <row r="4" spans="1:8" s="152" customFormat="1" ht="15.75" thickBot="1" x14ac:dyDescent="0.3">
      <c r="A4" s="161"/>
      <c r="B4" s="161"/>
      <c r="C4" s="162"/>
    </row>
    <row r="5" spans="1:8" s="153" customFormat="1" ht="18" customHeight="1" thickBot="1" x14ac:dyDescent="0.3">
      <c r="A5" s="498" t="s">
        <v>114</v>
      </c>
      <c r="B5" s="499"/>
      <c r="C5" s="500"/>
      <c r="D5" s="187"/>
      <c r="E5" s="166"/>
      <c r="F5" s="166"/>
    </row>
    <row r="6" spans="1:8" s="153" customFormat="1" ht="18" customHeight="1" x14ac:dyDescent="0.25">
      <c r="A6" s="551" t="s">
        <v>201</v>
      </c>
      <c r="B6" s="552"/>
      <c r="C6" s="332"/>
      <c r="D6" s="187"/>
      <c r="E6" s="166"/>
      <c r="F6" s="166"/>
    </row>
    <row r="7" spans="1:8" s="153" customFormat="1" ht="18" customHeight="1" x14ac:dyDescent="0.25">
      <c r="A7" s="553" t="s">
        <v>202</v>
      </c>
      <c r="B7" s="554"/>
      <c r="C7" s="121">
        <v>0</v>
      </c>
      <c r="D7" s="187"/>
      <c r="E7" s="166"/>
      <c r="F7" s="166"/>
    </row>
    <row r="8" spans="1:8" ht="20.45" customHeight="1" thickBot="1" x14ac:dyDescent="0.25">
      <c r="A8" s="549" t="s">
        <v>203</v>
      </c>
      <c r="B8" s="550"/>
      <c r="C8" s="333">
        <v>0</v>
      </c>
      <c r="D8" s="165"/>
      <c r="E8" s="165"/>
      <c r="F8" s="154"/>
    </row>
    <row r="9" spans="1:8" s="154" customFormat="1" ht="20.45" customHeight="1" thickBot="1" x14ac:dyDescent="0.25">
      <c r="A9" s="163"/>
      <c r="B9" s="164"/>
      <c r="C9" s="165"/>
      <c r="D9" s="165"/>
      <c r="E9" s="165"/>
    </row>
    <row r="10" spans="1:8" s="155" customFormat="1" ht="18" customHeight="1" thickBot="1" x14ac:dyDescent="0.3">
      <c r="A10" s="501" t="s">
        <v>204</v>
      </c>
      <c r="B10" s="502"/>
      <c r="C10" s="502"/>
      <c r="D10" s="502"/>
      <c r="E10" s="502"/>
      <c r="F10" s="503"/>
    </row>
    <row r="11" spans="1:8" ht="15.4" customHeight="1" x14ac:dyDescent="0.2">
      <c r="A11" s="534" t="s">
        <v>125</v>
      </c>
      <c r="B11" s="535"/>
      <c r="C11" s="535"/>
      <c r="D11" s="535"/>
      <c r="E11" s="536"/>
      <c r="F11" s="242">
        <f>'1 - Project Info'!G45</f>
        <v>0</v>
      </c>
      <c r="G11" s="156"/>
    </row>
    <row r="12" spans="1:8" ht="15.4" customHeight="1" x14ac:dyDescent="0.2">
      <c r="A12" s="537" t="s">
        <v>80</v>
      </c>
      <c r="B12" s="538"/>
      <c r="C12" s="538"/>
      <c r="D12" s="538"/>
      <c r="E12" s="539"/>
      <c r="F12" s="121">
        <v>0</v>
      </c>
    </row>
    <row r="13" spans="1:8" ht="15.4" customHeight="1" x14ac:dyDescent="0.2">
      <c r="A13" s="540" t="s">
        <v>99</v>
      </c>
      <c r="B13" s="541"/>
      <c r="C13" s="541"/>
      <c r="D13" s="541"/>
      <c r="E13" s="542"/>
      <c r="F13" s="108">
        <f>SUM(F11:F12)</f>
        <v>0</v>
      </c>
    </row>
    <row r="14" spans="1:8" ht="15.4" customHeight="1" thickBot="1" x14ac:dyDescent="0.25">
      <c r="A14" s="504" t="s">
        <v>100</v>
      </c>
      <c r="B14" s="505"/>
      <c r="C14" s="505"/>
      <c r="D14" s="505"/>
      <c r="E14" s="506"/>
      <c r="F14" s="109">
        <f>F13-F18</f>
        <v>0</v>
      </c>
      <c r="G14" s="154"/>
      <c r="H14" s="154"/>
    </row>
    <row r="15" spans="1:8" ht="15.75" thickBot="1" x14ac:dyDescent="0.3">
      <c r="A15" s="174"/>
      <c r="B15" s="175"/>
      <c r="C15" s="175"/>
      <c r="D15" s="175"/>
      <c r="E15" s="175"/>
      <c r="F15" s="34"/>
    </row>
    <row r="16" spans="1:8" ht="18" customHeight="1" thickBot="1" x14ac:dyDescent="0.25">
      <c r="A16" s="501" t="s">
        <v>205</v>
      </c>
      <c r="B16" s="502"/>
      <c r="C16" s="502"/>
      <c r="D16" s="502"/>
      <c r="E16" s="502"/>
      <c r="F16" s="503"/>
    </row>
    <row r="17" spans="1:7" ht="45" customHeight="1" thickBot="1" x14ac:dyDescent="0.25">
      <c r="A17" s="531" t="s">
        <v>143</v>
      </c>
      <c r="B17" s="532"/>
      <c r="C17" s="532"/>
      <c r="D17" s="532"/>
      <c r="E17" s="532"/>
      <c r="F17" s="533"/>
    </row>
    <row r="18" spans="1:7" ht="15" x14ac:dyDescent="0.25">
      <c r="A18" s="167" t="s">
        <v>78</v>
      </c>
      <c r="B18" s="168"/>
      <c r="C18" s="169"/>
      <c r="D18" s="170"/>
      <c r="E18" s="170"/>
      <c r="F18" s="127">
        <v>0</v>
      </c>
    </row>
    <row r="19" spans="1:7" ht="14.45" customHeight="1" x14ac:dyDescent="0.25">
      <c r="A19" s="167" t="s">
        <v>95</v>
      </c>
      <c r="B19" s="168"/>
      <c r="C19" s="169"/>
      <c r="D19" s="170"/>
      <c r="E19" s="170"/>
      <c r="F19" s="107">
        <v>0</v>
      </c>
    </row>
    <row r="20" spans="1:7" ht="14.45" customHeight="1" x14ac:dyDescent="0.25">
      <c r="A20" s="167" t="s">
        <v>81</v>
      </c>
      <c r="B20" s="168"/>
      <c r="C20" s="169"/>
      <c r="D20" s="170"/>
      <c r="E20" s="170"/>
      <c r="F20" s="107">
        <v>0</v>
      </c>
    </row>
    <row r="21" spans="1:7" ht="14.45" customHeight="1" x14ac:dyDescent="0.25">
      <c r="A21" s="171" t="s">
        <v>144</v>
      </c>
      <c r="B21" s="168"/>
      <c r="C21" s="172"/>
      <c r="D21" s="170"/>
      <c r="E21" s="170"/>
      <c r="F21" s="107">
        <v>0</v>
      </c>
    </row>
    <row r="22" spans="1:7" ht="14.45" customHeight="1" x14ac:dyDescent="0.2">
      <c r="A22" s="495" t="s">
        <v>97</v>
      </c>
      <c r="B22" s="496"/>
      <c r="C22" s="496"/>
      <c r="D22" s="497"/>
      <c r="E22" s="173"/>
      <c r="F22" s="107">
        <v>0</v>
      </c>
      <c r="G22" s="157" t="s">
        <v>124</v>
      </c>
    </row>
    <row r="23" spans="1:7" ht="14.45" customHeight="1" x14ac:dyDescent="0.2">
      <c r="A23" s="492" t="s">
        <v>98</v>
      </c>
      <c r="B23" s="493"/>
      <c r="C23" s="493"/>
      <c r="D23" s="493"/>
      <c r="E23" s="494"/>
      <c r="F23" s="107">
        <v>0</v>
      </c>
      <c r="G23" s="243" t="s">
        <v>26</v>
      </c>
    </row>
    <row r="24" spans="1:7" ht="15.75" customHeight="1" x14ac:dyDescent="0.2">
      <c r="A24" s="94" t="s">
        <v>93</v>
      </c>
      <c r="B24" s="475" t="s">
        <v>94</v>
      </c>
      <c r="C24" s="476"/>
      <c r="D24" s="476"/>
      <c r="E24" s="507"/>
      <c r="F24" s="107">
        <v>0</v>
      </c>
      <c r="G24" s="158"/>
    </row>
    <row r="25" spans="1:7" ht="15.75" customHeight="1" x14ac:dyDescent="0.2">
      <c r="A25" s="94" t="s">
        <v>93</v>
      </c>
      <c r="B25" s="475" t="s">
        <v>94</v>
      </c>
      <c r="C25" s="476"/>
      <c r="D25" s="476"/>
      <c r="E25" s="507"/>
      <c r="F25" s="107">
        <v>0</v>
      </c>
      <c r="G25" s="158"/>
    </row>
    <row r="26" spans="1:7" ht="15.75" customHeight="1" x14ac:dyDescent="0.2">
      <c r="A26" s="94" t="s">
        <v>93</v>
      </c>
      <c r="B26" s="475" t="s">
        <v>94</v>
      </c>
      <c r="C26" s="476"/>
      <c r="D26" s="476"/>
      <c r="E26" s="507"/>
      <c r="F26" s="107">
        <v>0</v>
      </c>
      <c r="G26" s="158"/>
    </row>
    <row r="27" spans="1:7" ht="15.75" customHeight="1" x14ac:dyDescent="0.2">
      <c r="A27" s="94" t="s">
        <v>93</v>
      </c>
      <c r="B27" s="475" t="s">
        <v>94</v>
      </c>
      <c r="C27" s="476"/>
      <c r="D27" s="476"/>
      <c r="E27" s="507"/>
      <c r="F27" s="107">
        <v>0</v>
      </c>
      <c r="G27" s="158"/>
    </row>
    <row r="28" spans="1:7" ht="15.75" customHeight="1" x14ac:dyDescent="0.2">
      <c r="A28" s="94" t="s">
        <v>93</v>
      </c>
      <c r="B28" s="475" t="s">
        <v>94</v>
      </c>
      <c r="C28" s="476"/>
      <c r="D28" s="476"/>
      <c r="E28" s="507"/>
      <c r="F28" s="107">
        <v>0</v>
      </c>
      <c r="G28" s="158"/>
    </row>
    <row r="29" spans="1:7" ht="15.75" customHeight="1" x14ac:dyDescent="0.2">
      <c r="A29" s="94" t="s">
        <v>93</v>
      </c>
      <c r="B29" s="475" t="s">
        <v>94</v>
      </c>
      <c r="C29" s="476"/>
      <c r="D29" s="476"/>
      <c r="E29" s="507"/>
      <c r="F29" s="107">
        <v>0</v>
      </c>
      <c r="G29" s="158"/>
    </row>
    <row r="30" spans="1:7" ht="15.75" customHeight="1" x14ac:dyDescent="0.2">
      <c r="A30" s="94" t="s">
        <v>93</v>
      </c>
      <c r="B30" s="475" t="s">
        <v>94</v>
      </c>
      <c r="C30" s="476"/>
      <c r="D30" s="476"/>
      <c r="E30" s="507"/>
      <c r="F30" s="107">
        <v>0</v>
      </c>
      <c r="G30" s="158"/>
    </row>
    <row r="31" spans="1:7" ht="15.75" customHeight="1" thickBot="1" x14ac:dyDescent="0.25">
      <c r="A31" s="94" t="s">
        <v>93</v>
      </c>
      <c r="B31" s="475" t="s">
        <v>94</v>
      </c>
      <c r="C31" s="476"/>
      <c r="D31" s="476"/>
      <c r="E31" s="507"/>
      <c r="F31" s="128">
        <v>0</v>
      </c>
      <c r="G31" s="158"/>
    </row>
    <row r="32" spans="1:7" ht="18" customHeight="1" thickBot="1" x14ac:dyDescent="0.25">
      <c r="A32" s="515" t="s">
        <v>88</v>
      </c>
      <c r="B32" s="516"/>
      <c r="C32" s="516"/>
      <c r="D32" s="516"/>
      <c r="E32" s="331"/>
      <c r="F32" s="116">
        <f>SUM(F19:F31)</f>
        <v>0</v>
      </c>
      <c r="G32" s="159" t="str">
        <f>IF(F32&gt;F14,"Please check figures; Contributions exceed Anticipated Affordability Gap",IF(F32&lt;F14,"There are not enough sources to cover the Anticipated Affordability Gap. Please ensure all Affordability Gap Contributions are entered in Cells F16-F29",""))</f>
        <v/>
      </c>
    </row>
    <row r="33" spans="1:11" ht="18" customHeight="1" thickBot="1" x14ac:dyDescent="0.25">
      <c r="A33" s="511" t="s">
        <v>101</v>
      </c>
      <c r="B33" s="512"/>
      <c r="C33" s="512"/>
      <c r="D33" s="512"/>
      <c r="E33" s="176"/>
      <c r="F33" s="80"/>
      <c r="G33" s="158" t="str">
        <f>IF(F33=0,"Be sure to enter a number here","")</f>
        <v>Be sure to enter a number here</v>
      </c>
    </row>
    <row r="34" spans="1:11" ht="45" customHeight="1" thickBot="1" x14ac:dyDescent="0.3">
      <c r="A34" s="513" t="s">
        <v>145</v>
      </c>
      <c r="B34" s="514"/>
      <c r="C34" s="514"/>
      <c r="D34" s="514"/>
      <c r="E34" s="192"/>
      <c r="F34" s="72">
        <f>(F21)*F33</f>
        <v>0</v>
      </c>
      <c r="G34" s="160"/>
      <c r="H34" s="154"/>
    </row>
    <row r="35" spans="1:11" ht="15.75" thickBot="1" x14ac:dyDescent="0.3">
      <c r="A35" s="177"/>
      <c r="B35" s="177"/>
      <c r="C35" s="177"/>
      <c r="D35" s="177"/>
      <c r="E35" s="177"/>
      <c r="F35" s="125"/>
      <c r="G35" s="160"/>
      <c r="H35" s="154"/>
    </row>
    <row r="36" spans="1:11" ht="18" customHeight="1" thickBot="1" x14ac:dyDescent="0.25">
      <c r="A36" s="501" t="s">
        <v>206</v>
      </c>
      <c r="B36" s="502"/>
      <c r="C36" s="502"/>
      <c r="D36" s="502"/>
      <c r="E36" s="502"/>
      <c r="F36" s="503"/>
      <c r="G36" s="160"/>
      <c r="H36" s="154"/>
    </row>
    <row r="37" spans="1:11" ht="18" customHeight="1" x14ac:dyDescent="0.25">
      <c r="A37" s="519" t="s">
        <v>116</v>
      </c>
      <c r="B37" s="520"/>
      <c r="C37" s="520"/>
      <c r="D37" s="520"/>
      <c r="E37" s="521"/>
      <c r="F37" s="134">
        <v>0</v>
      </c>
      <c r="G37" s="160"/>
      <c r="H37" s="154"/>
    </row>
    <row r="38" spans="1:11" ht="18" customHeight="1" thickBot="1" x14ac:dyDescent="0.25">
      <c r="A38" s="522" t="s">
        <v>117</v>
      </c>
      <c r="B38" s="523"/>
      <c r="C38" s="523"/>
      <c r="D38" s="523"/>
      <c r="E38" s="524"/>
      <c r="F38" s="244">
        <f>F33</f>
        <v>0</v>
      </c>
      <c r="H38" s="154"/>
    </row>
    <row r="39" spans="1:11" ht="46.9" customHeight="1" thickBot="1" x14ac:dyDescent="0.3">
      <c r="A39" s="525" t="s">
        <v>122</v>
      </c>
      <c r="B39" s="526"/>
      <c r="C39" s="526"/>
      <c r="D39" s="526"/>
      <c r="E39" s="527"/>
      <c r="F39" s="133">
        <f>F37*F38</f>
        <v>0</v>
      </c>
      <c r="G39" s="517" t="s">
        <v>121</v>
      </c>
      <c r="H39" s="518"/>
      <c r="I39" s="518"/>
      <c r="J39" s="518"/>
      <c r="K39" s="518"/>
    </row>
    <row r="40" spans="1:11" ht="13.5" thickBot="1" x14ac:dyDescent="0.25">
      <c r="A40" s="178"/>
      <c r="B40" s="178"/>
      <c r="C40" s="178"/>
      <c r="D40" s="178"/>
      <c r="E40" s="179"/>
      <c r="F40" s="154"/>
    </row>
    <row r="41" spans="1:11" ht="30" customHeight="1" thickBot="1" x14ac:dyDescent="0.25">
      <c r="A41" s="508" t="s">
        <v>146</v>
      </c>
      <c r="B41" s="509"/>
      <c r="C41" s="509"/>
      <c r="D41" s="509"/>
      <c r="E41" s="509"/>
      <c r="F41" s="510"/>
    </row>
    <row r="42" spans="1:11" ht="84" customHeight="1" thickBot="1" x14ac:dyDescent="0.25">
      <c r="A42" s="413" t="s">
        <v>62</v>
      </c>
      <c r="B42" s="414"/>
      <c r="C42" s="414"/>
      <c r="D42" s="414"/>
      <c r="E42" s="414"/>
      <c r="F42" s="415"/>
    </row>
    <row r="45" spans="1:11" hidden="1" x14ac:dyDescent="0.2">
      <c r="B45" s="151" t="s">
        <v>93</v>
      </c>
    </row>
    <row r="46" spans="1:11" hidden="1" x14ac:dyDescent="0.2">
      <c r="B46" s="151" t="s">
        <v>74</v>
      </c>
    </row>
    <row r="47" spans="1:11" hidden="1" x14ac:dyDescent="0.2">
      <c r="B47" s="151" t="s">
        <v>76</v>
      </c>
    </row>
    <row r="48" spans="1:11" hidden="1" x14ac:dyDescent="0.2">
      <c r="B48" s="151" t="s">
        <v>133</v>
      </c>
    </row>
  </sheetData>
  <sheetProtection algorithmName="SHA-512" hashValue="Z6ztRSDkMZRkytsyOVO/+kGMHO2Sqxsd+DSD0r7F4osrp9QcMFKPObwt7FGyCtyf8MZVmRpKXxlX8z8RNZyZMw==" saltValue="AJV0Y+Xb9JUXg4FdEP3gCw==" spinCount="100000" sheet="1" objects="1" scenarios="1" selectLockedCells="1"/>
  <mergeCells count="34">
    <mergeCell ref="A1:F1"/>
    <mergeCell ref="A17:F17"/>
    <mergeCell ref="A11:E11"/>
    <mergeCell ref="A12:E12"/>
    <mergeCell ref="A13:E13"/>
    <mergeCell ref="A2:F2"/>
    <mergeCell ref="A3:F3"/>
    <mergeCell ref="A8:B8"/>
    <mergeCell ref="A6:B6"/>
    <mergeCell ref="A7:B7"/>
    <mergeCell ref="G39:K39"/>
    <mergeCell ref="A37:E37"/>
    <mergeCell ref="A38:E38"/>
    <mergeCell ref="A36:F36"/>
    <mergeCell ref="A39:E39"/>
    <mergeCell ref="A41:F41"/>
    <mergeCell ref="A42:F42"/>
    <mergeCell ref="A33:D33"/>
    <mergeCell ref="A34:D34"/>
    <mergeCell ref="A32:D32"/>
    <mergeCell ref="B24:E24"/>
    <mergeCell ref="B25:E25"/>
    <mergeCell ref="B31:E31"/>
    <mergeCell ref="B26:E26"/>
    <mergeCell ref="B27:E27"/>
    <mergeCell ref="B28:E28"/>
    <mergeCell ref="B29:E29"/>
    <mergeCell ref="B30:E30"/>
    <mergeCell ref="A23:E23"/>
    <mergeCell ref="A22:D22"/>
    <mergeCell ref="A5:C5"/>
    <mergeCell ref="A10:F10"/>
    <mergeCell ref="A16:F16"/>
    <mergeCell ref="A14:E14"/>
  </mergeCells>
  <conditionalFormatting sqref="A41">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2:E22"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4:A31" xr:uid="{00000000-0002-0000-0500-000002000000}">
      <formula1>$B$45:$B$48</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8" xr:uid="{3B008706-498C-4789-BB7B-DF7C599D4C51}">
      <formula1>F33</formula1>
    </dataValidation>
    <dataValidation allowBlank="1" sqref="F39" xr:uid="{C7D65C80-C56E-438B-BDBA-E5A63F42CED1}"/>
    <dataValidation type="whole" operator="greaterThanOrEqual" allowBlank="1" showInputMessage="1" showErrorMessage="1" error="Enter whole number only." sqref="C6:C8 F18:F23" xr:uid="{8D106D90-9D47-4C0A-9902-B5DE4CB5AE47}">
      <formula1>-1</formula1>
    </dataValidation>
    <dataValidation type="whole" operator="greaterThanOrEqual" allowBlank="1" showInputMessage="1" showErrorMessage="1" error="Enter whole number." sqref="F33" xr:uid="{BFB5966A-D344-410B-B3B9-1A2D9CC239FE}">
      <formula1>0</formula1>
    </dataValidation>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7" xr:uid="{BE94CD9A-2413-4F70-8864-1FA46A8F7D1D}">
      <formula1>0</formula1>
      <formula2>1000</formula2>
    </dataValidation>
  </dataValidations>
  <hyperlinks>
    <hyperlink ref="G23" r:id="rId1" xr:uid="{00000000-0004-0000-0500-000000000000}"/>
  </hyperlinks>
  <printOptions horizontalCentered="1"/>
  <pageMargins left="0.7" right="0.7" top="0.75" bottom="0.75" header="0.3" footer="0.3"/>
  <pageSetup scale="63" orientation="portrait"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1 - Sources and Uses</vt:lpstr>
      <vt:lpstr>1 - Project Info</vt:lpstr>
      <vt:lpstr>1 - Leverage</vt:lpstr>
      <vt:lpstr>1 - Value Gap</vt:lpstr>
      <vt:lpstr>1 - Aff Gap</vt:lpstr>
      <vt:lpstr>'1 - Aff Gap'!Print_Area</vt:lpstr>
      <vt:lpstr>'1 - Leverage'!Print_Area</vt:lpstr>
      <vt:lpstr>'1 - Project Info'!Print_Area</vt:lpstr>
      <vt:lpstr>'1 - Sources and Uses'!Print_Area</vt:lpstr>
      <vt:lpstr>'1 -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2025-03-26T19:37:55Z</dcterms:modified>
</cp:coreProperties>
</file>