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Raptor\Data Steward\2022-2024_Projects\workforce housing workbook - SB\"/>
    </mc:Choice>
  </mc:AlternateContent>
  <xr:revisionPtr revIDLastSave="0" documentId="8_{67EA2ADE-A60F-4925-B741-4946003FFF48}" xr6:coauthVersionLast="47" xr6:coauthVersionMax="47" xr10:uidLastSave="{00000000-0000-0000-0000-000000000000}"/>
  <workbookProtection workbookAlgorithmName="SHA-512" workbookHashValue="esWPsQ72bFl9OWwM3TMnARNeWNMxD6c3ZIKeNWUWR2tE3S94fGPoNRZqjQvN2FLUpuhtDuLaKYhL6EA1cXYCKw==" workbookSaltValue="XO5B+IgNo/NvcE4ydDbnNw==" workbookSpinCount="100000" lockStructure="1"/>
  <bookViews>
    <workbookView xWindow="-120" yWindow="-120" windowWidth="29040" windowHeight="15840" activeTab="1" xr2:uid="{55ECD9EE-77C6-4E13-AD21-F1E843301EBF}"/>
  </bookViews>
  <sheets>
    <sheet name="Instructions" sheetId="2" r:id="rId1"/>
    <sheet name="Workforce Housing Scoresheet" sheetId="1" r:id="rId2"/>
  </sheets>
  <definedNames>
    <definedName name="Agency_TotalPoints_AllCategoriesCombined">'Workforce Housing Scoresheet'!$V$43</definedName>
    <definedName name="Agency_TotalPoints_BasedOnEligibleProjectAreaPopulations">'Workforce Housing Scoresheet'!$V$36</definedName>
    <definedName name="Agency_TotalPoints_EligibleProjectAreaOutsideMetroCountry">'Workforce Housing Scoresheet'!$V$39</definedName>
    <definedName name="Agency_TotalPoints_EligibleProjectAreaSize">'Workforce Housing Scoresheet'!$V$38</definedName>
    <definedName name="Agency_TotalPoints_FundingRequestAsPercentOfTDC">'Workforce Housing Scoresheet'!$V$34</definedName>
    <definedName name="Agency_TotalPoints_GeographicPreference">'Workforce Housing Scoresheet'!$V$40</definedName>
    <definedName name="Agency_TotalPoints_Incentive">'Workforce Housing Scoresheet'!$V$41</definedName>
    <definedName name="Agency_TotalPoints_Leverage">'Workforce Housing Scoresheet'!$V$35</definedName>
    <definedName name="Agency_TotalPoints_MarketCharacteristics">'Workforce Housing Scoresheet'!$V$31</definedName>
    <definedName name="Agency_TotalPoints_NumberOfUnits">'Workforce Housing Scoresheet'!$V$30</definedName>
    <definedName name="Agency_TotalPoints_OpportunityZone">'Workforce Housing Scoresheet'!$V$42</definedName>
    <definedName name="Agency_TotalPoints_ReadinessToProceed">'Workforce Housing Scoresheet'!$V$23</definedName>
    <definedName name="Agency_TotalPoints_SecuredFunding">'Workforce Housing Scoresheet'!$V$22</definedName>
    <definedName name="Agency_TotalPoints_ShareOfMarketRateUnits">'Workforce Housing Scoresheet'!$V$27</definedName>
    <definedName name="Agency_TotalPoints_ZoningAndApprovals">'Workforce Housing Scoresheet'!$V$16</definedName>
    <definedName name="Applicant_TotalPoints_AllCategoriesCombined">'Workforce Housing Scoresheet'!$U$43</definedName>
    <definedName name="Applicant_TotalPoints_BasedOnEligibleProjectAreaPopulations">'Workforce Housing Scoresheet'!$U$36</definedName>
    <definedName name="Applicant_TotalPoints_EligibleProjectAreaOutsideMetroCountry">'Workforce Housing Scoresheet'!$U$39</definedName>
    <definedName name="Applicant_TotalPoints_EligibleProjectAreaSize">'Workforce Housing Scoresheet'!$U$38</definedName>
    <definedName name="Applicant_TotalPoints_FundingRequestAsPercentOfTDC">'Workforce Housing Scoresheet'!$U$34</definedName>
    <definedName name="Applicant_TotalPoints_GeographicPreference">'Workforce Housing Scoresheet'!$U$40</definedName>
    <definedName name="Applicant_TotalPoints_Incentive">'Workforce Housing Scoresheet'!$U$41</definedName>
    <definedName name="Applicant_TotalPoints_Leverage">'Workforce Housing Scoresheet'!$U$35</definedName>
    <definedName name="Applicant_TotalPoints_MarketCharacteristics">'Workforce Housing Scoresheet'!$U$31</definedName>
    <definedName name="Applicant_TotalPoints_NumberOfUnits">'Workforce Housing Scoresheet'!$U$30</definedName>
    <definedName name="Applicant_TotalPoints_OpportunityZone">'Workforce Housing Scoresheet'!$U$42</definedName>
    <definedName name="Applicant_TotalPoints_ReadinessToProceed">'Workforce Housing Scoresheet'!$U$23</definedName>
    <definedName name="Applicant_TotalPoints_SecuredFunding">'Workforce Housing Scoresheet'!$U$22</definedName>
    <definedName name="Applicant_TotalPoints_ShareOfMarketRateUnits">'Workforce Housing Scoresheet'!$U$27</definedName>
    <definedName name="Applicant_TotalPoints_ZoningAndApprovals">'Workforce Housing Scoresheet'!$U$16</definedName>
    <definedName name="DevelopmentCity">'Workforce Housing Scoresheet'!$B$10</definedName>
    <definedName name="DevelopmentLocation">'Workforce Housing Scoresheet'!$B$9</definedName>
    <definedName name="DevelopmentName">'Workforce Housing Scoresheet'!$B$6</definedName>
    <definedName name="DNumber">'Workforce Housing Scoresheet'!$B$7</definedName>
    <definedName name="FundingRequest">'Workforce Housing Scoresheet'!$G$32</definedName>
    <definedName name="FundingRequestAsPercentOfTDC">'Workforce Housing Scoresheet'!$O$32</definedName>
    <definedName name="FundsCommitted">'Workforce Housing Scoresheet'!$O$18</definedName>
    <definedName name="MarketRateUnits">'Workforce Housing Scoresheet'!$G$24</definedName>
    <definedName name="MNumber">'Workforce Housing Scoresheet'!$B$8</definedName>
    <definedName name="Notes_EligibleProjectAreaSize">'Workforce Housing Scoresheet'!$W$36</definedName>
    <definedName name="Notes_GeographicPreference">'Workforce Housing Scoresheet'!$W$39</definedName>
    <definedName name="Notes_Leverage">'Workforce Housing Scoresheet'!$W$32</definedName>
    <definedName name="Notes_NumberOfUnits">'Workforce Housing Scoresheet'!$W$28</definedName>
    <definedName name="Notes_OpportunityZone">'Workforce Housing Scoresheet'!$W$41</definedName>
    <definedName name="Notes_SecuredFinancing">'Workforce Housing Scoresheet'!$W$17</definedName>
    <definedName name="Notes_ShareOfMarketRateUnits">'Workforce Housing Scoresheet'!$W$24</definedName>
    <definedName name="Notes_SiteControl">'Workforce Housing Scoresheet'!#REF!</definedName>
    <definedName name="Notes_ZoningAndApprovals">'Workforce Housing Scoresheet'!$W$14</definedName>
    <definedName name="ShareOfMarketRateUnits">'Workforce Housing Scoresheet'!$O$24</definedName>
    <definedName name="SumOfAllCategries_Total">'Workforce Housing Scoresheet'!$U$23,'Workforce Housing Scoresheet'!$U$31,'Workforce Housing Scoresheet'!$U$35,'Workforce Housing Scoresheet'!$U$38,'Workforce Housing Scoresheet'!$U$40,'Workforce Housing Scoresheet'!$U$42</definedName>
    <definedName name="TotalDevelopmentCosts">'Workforce Housing Scoresheet'!$K$18</definedName>
    <definedName name="TotalEligibleFunding">'Workforce Housing Scoresheet'!$G$18</definedName>
    <definedName name="TotalUnits">'Workforce Housing Scoresheet'!$K$24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0" i="1" l="1" a="1"/>
  <c r="U30" i="1" s="1"/>
  <c r="O24" i="1"/>
  <c r="U27" i="1" s="1" a="1"/>
  <c r="U27" i="1" s="1"/>
  <c r="O32" i="1"/>
  <c r="U34" i="1" s="1" a="1"/>
  <c r="U34" i="1" s="1"/>
  <c r="U31" i="1" l="1"/>
  <c r="O18" i="1"/>
  <c r="U22" i="1" s="1" a="1"/>
  <c r="U22" i="1" s="1"/>
  <c r="V31" i="1"/>
  <c r="V23" i="1"/>
  <c r="V35" i="1"/>
  <c r="V38" i="1"/>
  <c r="V40" i="1"/>
  <c r="V42" i="1"/>
  <c r="K32" i="1"/>
  <c r="U42" i="1"/>
  <c r="U38" i="1"/>
  <c r="U40" i="1"/>
  <c r="V43" i="1" l="1"/>
  <c r="U35" i="1"/>
  <c r="U23" i="1"/>
  <c r="U43" i="1" l="1"/>
  <c r="W4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<sst xmlns="http://schemas.openxmlformats.org/spreadsheetml/2006/main" count="84" uniqueCount="74">
  <si>
    <t xml:space="preserve">Self-Scoring Worksheet </t>
  </si>
  <si>
    <t>Development Name:</t>
  </si>
  <si>
    <t>Development Number:</t>
  </si>
  <si>
    <t>Appication Number:</t>
  </si>
  <si>
    <t>(MHFA to complete)</t>
  </si>
  <si>
    <t>Development Location:</t>
  </si>
  <si>
    <t>Development City:</t>
  </si>
  <si>
    <t>Pointing Category</t>
  </si>
  <si>
    <t>Selection Criteria</t>
  </si>
  <si>
    <t>Description</t>
  </si>
  <si>
    <t>Notes</t>
  </si>
  <si>
    <t>Yes</t>
  </si>
  <si>
    <t>Total Points for Zoning and Approvals</t>
  </si>
  <si>
    <t>&gt; = 80.0%</t>
  </si>
  <si>
    <t>/</t>
  </si>
  <si>
    <t>=</t>
  </si>
  <si>
    <t>60.0% to 79.9%</t>
  </si>
  <si>
    <t>Total Eligible Funding</t>
  </si>
  <si>
    <t>Total Development Costs</t>
  </si>
  <si>
    <t>Funds Committed</t>
  </si>
  <si>
    <t>40.0% to 59.9%</t>
  </si>
  <si>
    <t>20.0% to 39.9%</t>
  </si>
  <si>
    <t>0.1% to 19.9%</t>
  </si>
  <si>
    <t>Total Points for Secured Financing</t>
  </si>
  <si>
    <t>Total Points for Category 1: Readiness to Proceed:</t>
  </si>
  <si>
    <t xml:space="preserve">2.  Market Characteristics – Up to 15 Points </t>
  </si>
  <si>
    <t>Share of Market Rate Units</t>
  </si>
  <si>
    <t>50.1% to 99.9%</t>
  </si>
  <si>
    <t>&lt; = 50.0%</t>
  </si>
  <si>
    <t>Total Points for Share of Market Rate Units</t>
  </si>
  <si>
    <t xml:space="preserve">Development of 40 or fewer units </t>
  </si>
  <si>
    <t>0 to 20</t>
  </si>
  <si>
    <t>21 to 40</t>
  </si>
  <si>
    <t>Total Points for Number of Units</t>
  </si>
  <si>
    <t>Total Points for Category 2: Market Characteristics</t>
  </si>
  <si>
    <t>3. Leverage - Up to 25 Points</t>
  </si>
  <si>
    <t xml:space="preserve">Funding Request as % of TDC </t>
  </si>
  <si>
    <t>&lt; = 25%</t>
  </si>
  <si>
    <t>25.1% to 40.0%</t>
  </si>
  <si>
    <t>40.1% to 50.0%</t>
  </si>
  <si>
    <t>Total Points for Category 3: Leverage</t>
  </si>
  <si>
    <t xml:space="preserve">4.  Eligible Project Area Size – Up to 15 Points </t>
  </si>
  <si>
    <t>Based on eligible project area populations</t>
  </si>
  <si>
    <t>&lt; = 5,000</t>
  </si>
  <si>
    <t>5,001 to 30,000</t>
  </si>
  <si>
    <t>Total Points for Category 4: Eligible Project Area Size</t>
  </si>
  <si>
    <t xml:space="preserve">6.  Opportunity zone (OZ) – Up to 3 Points </t>
  </si>
  <si>
    <t>Incentive – Development located in an OZ</t>
  </si>
  <si>
    <t>Total Points for Category 6: Opportunity Zone</t>
  </si>
  <si>
    <t>TOTAL POINTS FOR ALL CATEGORIES COMBINED</t>
  </si>
  <si>
    <t>INSTRUCTIONS</t>
  </si>
  <si>
    <t>The Workforce Housing Development Program's Self-Scoring Worksheet is color coded to assist applicants in filling out the proper information.</t>
  </si>
  <si>
    <t>Eligible Points</t>
  </si>
  <si>
    <t>Market Rate Units</t>
  </si>
  <si>
    <t>Total Units</t>
  </si>
  <si>
    <t>Funding Request</t>
  </si>
  <si>
    <t>Funding Request as % of TDC</t>
  </si>
  <si>
    <t>Grey cells cannot be edited. An error message will appear if you try to click on or enter data in grey cells.</t>
  </si>
  <si>
    <t>White cells cannot be edited. An error message will appear if you try to click on or enter data in grey cells.</t>
  </si>
  <si>
    <t>Zoning and Approvals - Documentation required from the city confirming all land use and zoning approvals are in place or not required.</t>
  </si>
  <si>
    <t>*round to the nearest tenth</t>
  </si>
  <si>
    <t>Secured Financing 
Total eligible permanent capital funding secured, awarded, or committed (excluding amortizing first mortgages). If applicable, this may also include tax increment financing (TIF), tax abatement, developer equity, and Historic Tax Credits.</t>
  </si>
  <si>
    <t>1.  Readiness to Proceed - up to 15 Points</t>
  </si>
  <si>
    <t>5.  Workforce Housing Development Program Award History - Up to 3 points</t>
  </si>
  <si>
    <t>Total Points for Category 5: Workforce Housing Development Program Award History</t>
  </si>
  <si>
    <t>Projects located in communities that have not received an award of funding from the Workforce Housing Development Program in the last 5 years.</t>
  </si>
  <si>
    <t>Agency Awarded Score</t>
  </si>
  <si>
    <t>Applicant Self-Score</t>
  </si>
  <si>
    <t>Light blue cells must be filled out by the applicant, where applicable.</t>
  </si>
  <si>
    <t>2024 Worforce Housing Development Program</t>
  </si>
  <si>
    <t>*Please see 2024 WHDP Checklist for documentation requirements</t>
  </si>
  <si>
    <t>Workforce Housing Development Program 2024 Self-Scoring Worksheet</t>
  </si>
  <si>
    <t>Updated 2024 02 26</t>
  </si>
  <si>
    <t>Ver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</si>
</sst>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3" x14ac:knownFonts="1">
    <font>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sz val="14"/>
      <color theme="1"/>
      <name val="Calibri"/>
      <family val="2"/>
      <scheme val="minor"/>
    </font>
    <font>
      <sz val="11"/>
      <color theme="1"/>
      <name val="Calibri"/>
      <family val="2"/>
      <scheme val="minor"/>
    </font>
    <font>
      <sz val="11"/>
      <color rgb="FFFF0000"/>
      <name val="Calibri"/>
      <family val="2"/>
      <scheme val="minor"/>
    </font>
    <font>
      <b/>
      <sz val="20"/>
      <name val="Calibri"/>
      <family val="2"/>
      <scheme val="minor"/>
    </font>
    <font>
      <b/>
      <sz val="14"/>
      <name val="Calibri"/>
      <family val="2"/>
      <scheme val="minor"/>
    </font>
    <font>
      <sz val="11"/>
      <name val="Calibri"/>
      <family val="2"/>
      <scheme val="minor"/>
    </font>
    <font>
      <i/>
      <sz val="10"/>
      <color theme="1"/>
      <name val="Calibri"/>
      <family val="2"/>
      <scheme val="minor"/>
    </font>
    <font>
      <sz val="12"/>
      <color theme="0"/>
      <name val="Calibri"/>
      <family val="2"/>
      <scheme val="minor"/>
    </font>
    <font>
      <i/>
      <sz val="12"/>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C5D9F1"/>
        <bgColor indexed="64"/>
      </patternFill>
    </fill>
    <fill>
      <patternFill patternType="solid">
        <fgColor rgb="FFCC99FF"/>
        <bgColor indexed="64"/>
      </patternFill>
    </fill>
    <fill>
      <patternFill patternType="solid">
        <fgColor rgb="FFBDD7EE"/>
        <bgColor indexed="64"/>
      </patternFill>
    </fill>
    <fill>
      <patternFill patternType="solid">
        <fgColor rgb="FFD9D9D9"/>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bottom style="medium">
        <color indexed="64"/>
      </bottom>
      <diagonal/>
    </border>
  </borders>
  <cellStyleXfs count="3">
    <xf numFmtId="0" fontId="0" fillId="0" borderId="0"/>
    <xf numFmtId="9" fontId="5" fillId="0" borderId="0" applyFont="0" applyFill="0" applyBorder="0" applyAlignment="0" applyProtection="0"/>
    <xf numFmtId="0" fontId="5" fillId="0" borderId="0"/>
  </cellStyleXfs>
  <cellXfs count="255">
    <xf numFmtId="0" fontId="0" fillId="0" borderId="0" xfId="0"/>
    <xf numFmtId="0" fontId="0" fillId="0" borderId="0" xfId="0"/>
    <xf numFmtId="0" fontId="1" fillId="0" borderId="0" xfId="0" applyFont="1"/>
    <xf numFmtId="0" fontId="0" fillId="3" borderId="0" xfId="0" applyFill="1"/>
    <xf numFmtId="0" fontId="3" fillId="0" borderId="0" xfId="0" applyFont="1"/>
    <xf numFmtId="0" fontId="3" fillId="0" borderId="6" xfId="0" applyFont="1" applyBorder="1" applyAlignment="1">
      <alignment horizontal="center"/>
    </xf>
    <xf numFmtId="0" fontId="3" fillId="0" borderId="6" xfId="0" applyFont="1" applyBorder="1"/>
    <xf numFmtId="0" fontId="3" fillId="0" borderId="1" xfId="0" applyFont="1" applyBorder="1"/>
    <xf numFmtId="0" fontId="3" fillId="0" borderId="1" xfId="0" applyFont="1" applyBorder="1" applyAlignment="1">
      <alignment horizontal="center"/>
    </xf>
    <xf numFmtId="0" fontId="3" fillId="4" borderId="12" xfId="0" applyFont="1" applyFill="1" applyBorder="1"/>
    <xf numFmtId="0" fontId="0" fillId="0" borderId="1" xfId="0" applyBorder="1" applyAlignment="1">
      <alignment horizontal="center"/>
    </xf>
    <xf numFmtId="9" fontId="3" fillId="0" borderId="6" xfId="0" applyNumberFormat="1" applyFont="1" applyBorder="1" applyAlignment="1">
      <alignment horizontal="left"/>
    </xf>
    <xf numFmtId="0" fontId="0" fillId="0" borderId="6" xfId="0" applyBorder="1" applyAlignment="1">
      <alignment horizontal="center"/>
    </xf>
    <xf numFmtId="0" fontId="3" fillId="0" borderId="1" xfId="0" applyFont="1" applyBorder="1" applyAlignment="1">
      <alignment horizontal="left"/>
    </xf>
    <xf numFmtId="0" fontId="0" fillId="4" borderId="12" xfId="0" applyFill="1" applyBorder="1"/>
    <xf numFmtId="0" fontId="3" fillId="0" borderId="32" xfId="0" applyFont="1" applyBorder="1"/>
    <xf numFmtId="0" fontId="0" fillId="0" borderId="32" xfId="0" applyBorder="1" applyAlignment="1">
      <alignment horizontal="center"/>
    </xf>
    <xf numFmtId="0" fontId="3" fillId="0" borderId="12" xfId="0" applyFont="1" applyBorder="1"/>
    <xf numFmtId="0" fontId="0" fillId="0" borderId="12" xfId="0" applyBorder="1" applyAlignment="1">
      <alignment horizontal="center"/>
    </xf>
    <xf numFmtId="0" fontId="3" fillId="0" borderId="24" xfId="0" applyFont="1" applyBorder="1" applyAlignment="1">
      <alignment vertical="top" wrapText="1"/>
    </xf>
    <xf numFmtId="0" fontId="0" fillId="0" borderId="38" xfId="0" applyBorder="1" applyAlignment="1">
      <alignment horizontal="center"/>
    </xf>
    <xf numFmtId="0" fontId="4" fillId="0" borderId="0" xfId="0" applyFont="1"/>
    <xf numFmtId="0" fontId="0" fillId="0" borderId="16" xfId="0" applyBorder="1" applyAlignment="1">
      <alignment horizontal="center"/>
    </xf>
    <xf numFmtId="0" fontId="0" fillId="0" borderId="7" xfId="0" applyBorder="1" applyAlignment="1">
      <alignment horizontal="center"/>
    </xf>
    <xf numFmtId="0" fontId="3" fillId="0" borderId="46" xfId="0" applyFont="1" applyBorder="1" applyAlignment="1">
      <alignment horizontal="left" vertical="center" wrapText="1"/>
    </xf>
    <xf numFmtId="0" fontId="0" fillId="0" borderId="41" xfId="0" applyBorder="1" applyAlignment="1">
      <alignment horizontal="left" vertical="center" wrapText="1"/>
    </xf>
    <xf numFmtId="0" fontId="0" fillId="0" borderId="26" xfId="0" applyBorder="1" applyAlignment="1">
      <alignment horizontal="left" vertical="center" wrapText="1"/>
    </xf>
    <xf numFmtId="0" fontId="3" fillId="0" borderId="49" xfId="0" applyFont="1" applyBorder="1" applyAlignment="1">
      <alignment wrapText="1"/>
    </xf>
    <xf numFmtId="0" fontId="3" fillId="0" borderId="49" xfId="0" applyFont="1" applyBorder="1" applyAlignment="1">
      <alignment vertical="center" wrapText="1"/>
    </xf>
    <xf numFmtId="0" fontId="0" fillId="0" borderId="0" xfId="0" applyFill="1" applyBorder="1"/>
    <xf numFmtId="0" fontId="0" fillId="0" borderId="0" xfId="0" applyBorder="1" applyAlignment="1">
      <alignment horizontal="left" vertical="center" wrapText="1"/>
    </xf>
    <xf numFmtId="0" fontId="3" fillId="0" borderId="8" xfId="0" applyFont="1" applyBorder="1" applyAlignment="1">
      <alignment horizontal="left" vertical="center" wrapText="1"/>
    </xf>
    <xf numFmtId="0" fontId="0" fillId="0" borderId="40" xfId="0" applyBorder="1" applyAlignment="1">
      <alignment horizontal="left" vertical="center" wrapText="1"/>
    </xf>
    <xf numFmtId="0" fontId="0" fillId="0" borderId="0" xfId="0" applyBorder="1" applyAlignment="1">
      <alignment horizontal="center" vertical="center" wrapText="1"/>
    </xf>
    <xf numFmtId="0" fontId="3" fillId="0" borderId="46" xfId="0" applyFont="1" applyBorder="1" applyAlignment="1">
      <alignment horizontal="center" vertical="center" wrapText="1"/>
    </xf>
    <xf numFmtId="0" fontId="0" fillId="0" borderId="0" xfId="0" applyBorder="1" applyAlignment="1">
      <alignment vertical="center" wrapText="1"/>
    </xf>
    <xf numFmtId="0" fontId="8" fillId="6" borderId="0" xfId="2" applyFont="1" applyFill="1"/>
    <xf numFmtId="0" fontId="9" fillId="6" borderId="0" xfId="2" applyFont="1" applyFill="1"/>
    <xf numFmtId="0" fontId="9" fillId="0" borderId="0" xfId="2" applyFont="1"/>
    <xf numFmtId="0" fontId="0" fillId="7" borderId="0" xfId="0" applyFill="1"/>
    <xf numFmtId="0" fontId="5" fillId="0" borderId="0" xfId="2"/>
    <xf numFmtId="0" fontId="10" fillId="0" borderId="0" xfId="2" applyFont="1"/>
    <xf numFmtId="0" fontId="2" fillId="9" borderId="30" xfId="0" applyFont="1" applyFill="1" applyBorder="1" applyAlignment="1">
      <alignment horizontal="center"/>
    </xf>
    <xf numFmtId="0" fontId="2" fillId="9" borderId="49" xfId="0" applyFont="1" applyFill="1" applyBorder="1" applyAlignment="1">
      <alignment horizontal="center"/>
    </xf>
    <xf numFmtId="0" fontId="2" fillId="9" borderId="3" xfId="0" applyFont="1" applyFill="1" applyBorder="1" applyAlignment="1">
      <alignment horizontal="center"/>
    </xf>
    <xf numFmtId="0" fontId="2" fillId="9" borderId="3" xfId="0" applyFont="1" applyFill="1" applyBorder="1" applyAlignment="1">
      <alignment horizontal="center" wrapText="1"/>
    </xf>
    <xf numFmtId="0" fontId="0" fillId="9" borderId="25" xfId="0" applyFill="1" applyBorder="1"/>
    <xf numFmtId="0" fontId="0" fillId="9" borderId="6" xfId="0" applyFill="1" applyBorder="1"/>
    <xf numFmtId="0" fontId="3" fillId="0" borderId="8" xfId="0" applyFont="1" applyBorder="1" applyAlignment="1">
      <alignment vertical="center" wrapText="1"/>
    </xf>
    <xf numFmtId="0" fontId="3" fillId="0" borderId="46" xfId="0" applyFont="1"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26" xfId="0" applyBorder="1" applyAlignment="1">
      <alignment vertical="center" wrapText="1"/>
    </xf>
    <xf numFmtId="0" fontId="3" fillId="0" borderId="19" xfId="0" applyFont="1" applyBorder="1" applyAlignment="1">
      <alignment vertical="center" wrapText="1"/>
    </xf>
    <xf numFmtId="0" fontId="3" fillId="0" borderId="48" xfId="0" applyFont="1" applyBorder="1" applyAlignment="1">
      <alignment vertical="center" wrapText="1"/>
    </xf>
    <xf numFmtId="0" fontId="0" fillId="0" borderId="14" xfId="0" applyBorder="1" applyAlignment="1">
      <alignment vertical="center" wrapText="1"/>
    </xf>
    <xf numFmtId="0" fontId="0" fillId="0" borderId="53" xfId="0" applyBorder="1" applyAlignment="1">
      <alignment vertical="center" wrapText="1"/>
    </xf>
    <xf numFmtId="0" fontId="3" fillId="0" borderId="30" xfId="0" applyFont="1" applyBorder="1" applyAlignment="1">
      <alignment wrapText="1"/>
    </xf>
    <xf numFmtId="0" fontId="3" fillId="0" borderId="30" xfId="0" applyFont="1" applyBorder="1" applyAlignment="1">
      <alignment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0" fillId="0" borderId="3" xfId="0" applyBorder="1" applyAlignment="1">
      <alignment horizontal="center"/>
    </xf>
    <xf numFmtId="0" fontId="4" fillId="9" borderId="12" xfId="0" applyFont="1" applyFill="1" applyBorder="1"/>
    <xf numFmtId="0" fontId="2" fillId="9" borderId="29" xfId="0" applyFont="1" applyFill="1" applyBorder="1" applyAlignment="1">
      <alignment horizontal="left"/>
    </xf>
    <xf numFmtId="0" fontId="3" fillId="0" borderId="38" xfId="0" applyFont="1" applyBorder="1" applyAlignment="1">
      <alignment horizontal="left"/>
    </xf>
    <xf numFmtId="0" fontId="0" fillId="0" borderId="38" xfId="0" applyBorder="1" applyAlignment="1">
      <alignment horizontal="left"/>
    </xf>
    <xf numFmtId="0" fontId="0" fillId="0" borderId="25" xfId="0" applyBorder="1" applyAlignment="1">
      <alignment horizontal="center"/>
    </xf>
    <xf numFmtId="0" fontId="3" fillId="0" borderId="3" xfId="0" applyFont="1" applyBorder="1" applyAlignment="1">
      <alignment horizontal="center"/>
    </xf>
    <xf numFmtId="0" fontId="3" fillId="0" borderId="25" xfId="0" applyFont="1" applyBorder="1" applyAlignment="1">
      <alignment horizontal="center"/>
    </xf>
    <xf numFmtId="0" fontId="3" fillId="0" borderId="0" xfId="0" applyFont="1" applyBorder="1" applyAlignment="1">
      <alignment vertical="center" wrapText="1"/>
    </xf>
    <xf numFmtId="0" fontId="3" fillId="0" borderId="26" xfId="0" applyFont="1" applyBorder="1" applyAlignment="1">
      <alignment vertical="center" wrapText="1"/>
    </xf>
    <xf numFmtId="0" fontId="3" fillId="0" borderId="42" xfId="0" applyFont="1" applyBorder="1"/>
    <xf numFmtId="0" fontId="3" fillId="0" borderId="0" xfId="0" applyFont="1" applyBorder="1" applyAlignment="1">
      <alignment horizontal="center" vertical="center" wrapText="1"/>
    </xf>
    <xf numFmtId="0" fontId="0" fillId="9" borderId="26" xfId="0" applyFill="1" applyBorder="1" applyAlignment="1">
      <alignment horizontal="center"/>
    </xf>
    <xf numFmtId="0" fontId="3" fillId="0" borderId="12" xfId="0" applyFont="1" applyFill="1" applyBorder="1" applyAlignment="1">
      <alignment horizontal="center"/>
    </xf>
    <xf numFmtId="0" fontId="0" fillId="0" borderId="12" xfId="0" applyFill="1" applyBorder="1" applyAlignment="1">
      <alignment horizontal="center"/>
    </xf>
    <xf numFmtId="0" fontId="0" fillId="0" borderId="0" xfId="0"/>
    <xf numFmtId="0" fontId="0" fillId="0" borderId="3" xfId="0" applyBorder="1" applyAlignment="1"/>
    <xf numFmtId="0" fontId="0" fillId="0" borderId="42" xfId="0" applyBorder="1" applyAlignment="1"/>
    <xf numFmtId="0" fontId="3" fillId="0" borderId="54" xfId="0" applyFont="1" applyBorder="1" applyAlignment="1">
      <alignment vertical="center" wrapText="1"/>
    </xf>
    <xf numFmtId="0" fontId="1" fillId="0" borderId="0" xfId="0" applyFont="1"/>
    <xf numFmtId="0" fontId="0" fillId="0" borderId="0" xfId="0"/>
    <xf numFmtId="0" fontId="3" fillId="0" borderId="7" xfId="0" applyFont="1" applyBorder="1" applyAlignment="1">
      <alignment horizontal="center"/>
    </xf>
    <xf numFmtId="0" fontId="3" fillId="0" borderId="16" xfId="0" applyFont="1" applyBorder="1" applyAlignment="1">
      <alignment horizontal="center"/>
    </xf>
    <xf numFmtId="0" fontId="0" fillId="0" borderId="7" xfId="0" applyBorder="1" applyAlignment="1"/>
    <xf numFmtId="0" fontId="0" fillId="0" borderId="16" xfId="0" applyBorder="1" applyAlignment="1"/>
    <xf numFmtId="0" fontId="0" fillId="9" borderId="16" xfId="0" applyFill="1" applyBorder="1" applyAlignment="1">
      <alignment horizontal="center"/>
    </xf>
    <xf numFmtId="0" fontId="0" fillId="9" borderId="36" xfId="0" applyFill="1" applyBorder="1" applyAlignment="1">
      <alignment horizontal="center"/>
    </xf>
    <xf numFmtId="0" fontId="0" fillId="9" borderId="25" xfId="0" applyFill="1" applyBorder="1" applyAlignment="1">
      <alignment horizontal="center"/>
    </xf>
    <xf numFmtId="0" fontId="0" fillId="9" borderId="6" xfId="0" applyFill="1" applyBorder="1" applyAlignment="1">
      <alignment horizontal="center"/>
    </xf>
    <xf numFmtId="0" fontId="0" fillId="9" borderId="41" xfId="0" applyFill="1" applyBorder="1" applyAlignment="1">
      <alignment horizontal="center"/>
    </xf>
    <xf numFmtId="0" fontId="4" fillId="9" borderId="12" xfId="0" applyFont="1" applyFill="1" applyBorder="1" applyAlignment="1">
      <alignment horizontal="center"/>
    </xf>
    <xf numFmtId="0" fontId="4" fillId="9" borderId="23" xfId="0" applyFont="1" applyFill="1" applyBorder="1" applyAlignment="1">
      <alignment horizontal="center"/>
    </xf>
    <xf numFmtId="0" fontId="0" fillId="3" borderId="12" xfId="0" applyFill="1" applyBorder="1" applyAlignment="1">
      <alignment horizontal="center"/>
    </xf>
    <xf numFmtId="0" fontId="3" fillId="0" borderId="0" xfId="0" applyFont="1" applyFill="1" applyBorder="1"/>
    <xf numFmtId="0" fontId="2" fillId="0" borderId="16" xfId="2" applyFont="1" applyBorder="1"/>
    <xf numFmtId="0" fontId="2" fillId="0" borderId="0" xfId="2" applyFont="1"/>
    <xf numFmtId="0" fontId="3" fillId="0" borderId="0" xfId="2" applyFont="1" applyAlignment="1">
      <alignment vertical="top" wrapText="1"/>
    </xf>
    <xf numFmtId="0" fontId="3" fillId="0" borderId="0" xfId="2" applyFont="1"/>
    <xf numFmtId="0" fontId="11" fillId="8" borderId="1" xfId="2" applyFont="1" applyFill="1" applyBorder="1"/>
    <xf numFmtId="0" fontId="3" fillId="2" borderId="1" xfId="2" applyFont="1" applyFill="1" applyBorder="1"/>
    <xf numFmtId="0" fontId="3" fillId="0" borderId="1" xfId="2" applyFont="1" applyFill="1" applyBorder="1"/>
    <xf numFmtId="0" fontId="12" fillId="0" borderId="0" xfId="2" applyFont="1"/>
    <xf numFmtId="0" fontId="2" fillId="9" borderId="2" xfId="0" applyFont="1" applyFill="1" applyBorder="1" applyAlignment="1">
      <alignment horizontal="left"/>
    </xf>
    <xf numFmtId="0" fontId="0" fillId="6" borderId="1" xfId="0" applyFill="1" applyBorder="1" applyProtection="1">
      <protection locked="0"/>
    </xf>
    <xf numFmtId="0" fontId="3" fillId="6" borderId="12" xfId="0" applyFont="1" applyFill="1" applyBorder="1" applyAlignment="1" applyProtection="1">
      <alignment horizontal="center"/>
      <protection locked="0"/>
    </xf>
    <xf numFmtId="0" fontId="0" fillId="6" borderId="12" xfId="0" applyFill="1" applyBorder="1" applyAlignment="1" applyProtection="1">
      <alignment horizontal="center"/>
      <protection locked="0"/>
    </xf>
    <xf numFmtId="0" fontId="0" fillId="6" borderId="38"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2" borderId="1" xfId="0" applyFill="1" applyBorder="1" applyProtection="1">
      <protection locked="0"/>
    </xf>
    <xf numFmtId="0" fontId="7" fillId="6" borderId="0" xfId="2" applyFont="1" applyFill="1" applyAlignment="1">
      <alignment horizontal="center" wrapText="1"/>
    </xf>
    <xf numFmtId="0" fontId="7" fillId="6" borderId="0" xfId="0" applyFont="1" applyFill="1" applyAlignment="1">
      <alignment horizontal="center" wrapText="1"/>
    </xf>
    <xf numFmtId="0" fontId="2" fillId="6" borderId="55" xfId="2" applyFont="1" applyFill="1" applyBorder="1"/>
    <xf numFmtId="0" fontId="2" fillId="6" borderId="56" xfId="2" applyFont="1" applyFill="1" applyBorder="1"/>
    <xf numFmtId="0" fontId="3" fillId="0" borderId="19" xfId="2" applyFont="1" applyBorder="1" applyAlignment="1">
      <alignment vertical="top" wrapText="1"/>
    </xf>
    <xf numFmtId="0" fontId="3" fillId="6" borderId="36" xfId="0" applyFont="1" applyFill="1" applyBorder="1" applyAlignment="1" applyProtection="1">
      <alignment horizontal="center" vertical="center" wrapText="1"/>
      <protection locked="0"/>
    </xf>
    <xf numFmtId="0" fontId="3" fillId="6" borderId="34" xfId="0" applyFont="1" applyFill="1" applyBorder="1" applyAlignment="1" applyProtection="1">
      <alignment horizontal="center" vertical="center" wrapText="1"/>
      <protection locked="0"/>
    </xf>
    <xf numFmtId="0" fontId="3" fillId="6" borderId="35" xfId="0" applyFont="1" applyFill="1" applyBorder="1" applyAlignment="1" applyProtection="1">
      <alignment horizontal="center" vertical="center" wrapText="1"/>
      <protection locked="0"/>
    </xf>
    <xf numFmtId="0" fontId="3" fillId="0" borderId="19" xfId="0" applyFont="1" applyBorder="1" applyAlignment="1">
      <alignment horizontal="center" vertical="center" wrapText="1"/>
    </xf>
    <xf numFmtId="0" fontId="3" fillId="0" borderId="14" xfId="0" applyFont="1" applyBorder="1" applyAlignment="1">
      <alignment horizontal="center" vertical="center" wrapText="1"/>
    </xf>
    <xf numFmtId="0" fontId="2" fillId="9" borderId="21" xfId="0" applyFont="1" applyFill="1" applyBorder="1"/>
    <xf numFmtId="0" fontId="2" fillId="9" borderId="0" xfId="0" applyFont="1" applyFill="1"/>
    <xf numFmtId="0" fontId="2" fillId="9" borderId="26" xfId="0" applyFont="1" applyFill="1" applyBorder="1"/>
    <xf numFmtId="164" fontId="3" fillId="0" borderId="36" xfId="1" applyNumberFormat="1" applyFont="1" applyBorder="1" applyAlignment="1">
      <alignment horizontal="center" vertical="center" wrapText="1"/>
    </xf>
    <xf numFmtId="164" fontId="3" fillId="0" borderId="34" xfId="1" applyNumberFormat="1" applyFont="1" applyBorder="1" applyAlignment="1">
      <alignment horizontal="center" vertical="center" wrapText="1"/>
    </xf>
    <xf numFmtId="164" fontId="3" fillId="0" borderId="35" xfId="1" applyNumberFormat="1" applyFont="1" applyBorder="1" applyAlignment="1">
      <alignment horizontal="center" vertical="center" wrapText="1"/>
    </xf>
    <xf numFmtId="0" fontId="3" fillId="0" borderId="40" xfId="0" applyFont="1" applyBorder="1" applyAlignment="1">
      <alignment horizontal="center" vertical="center" wrapText="1"/>
    </xf>
    <xf numFmtId="0" fontId="3" fillId="6" borderId="50" xfId="0" applyFont="1" applyFill="1" applyBorder="1" applyAlignment="1" applyProtection="1">
      <alignment horizontal="center" vertical="center" wrapText="1"/>
      <protection locked="0"/>
    </xf>
    <xf numFmtId="0" fontId="3" fillId="6" borderId="40" xfId="0" applyFont="1" applyFill="1" applyBorder="1" applyAlignment="1" applyProtection="1">
      <alignment horizontal="center" vertical="center" wrapText="1"/>
      <protection locked="0"/>
    </xf>
    <xf numFmtId="0" fontId="3" fillId="6" borderId="41" xfId="0" applyFont="1" applyFill="1" applyBorder="1" applyAlignment="1" applyProtection="1">
      <alignment horizontal="center" vertical="center" wrapText="1"/>
      <protection locked="0"/>
    </xf>
    <xf numFmtId="0" fontId="3" fillId="0" borderId="50" xfId="0" applyFont="1" applyBorder="1" applyAlignment="1">
      <alignment horizontal="center" vertical="center" wrapText="1"/>
    </xf>
    <xf numFmtId="0" fontId="3" fillId="0" borderId="41" xfId="0" applyFont="1" applyBorder="1" applyAlignment="1">
      <alignment horizontal="center" vertical="center" wrapText="1"/>
    </xf>
    <xf numFmtId="164" fontId="3" fillId="0" borderId="50" xfId="1" applyNumberFormat="1" applyFont="1" applyBorder="1" applyAlignment="1">
      <alignment horizontal="center" vertical="center" wrapText="1"/>
    </xf>
    <xf numFmtId="164" fontId="3" fillId="0" borderId="40" xfId="1" applyNumberFormat="1" applyFont="1" applyBorder="1" applyAlignment="1">
      <alignment horizontal="center" vertical="center" wrapText="1"/>
    </xf>
    <xf numFmtId="164" fontId="3" fillId="0" borderId="41" xfId="1" applyNumberFormat="1" applyFont="1" applyBorder="1" applyAlignment="1">
      <alignment horizontal="center"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52" xfId="0" applyFont="1" applyBorder="1" applyAlignment="1">
      <alignment horizontal="left" vertical="center" wrapText="1"/>
    </xf>
    <xf numFmtId="0" fontId="3" fillId="0" borderId="14" xfId="0" applyFont="1" applyBorder="1" applyAlignment="1">
      <alignment horizontal="left" vertical="center" wrapText="1"/>
    </xf>
    <xf numFmtId="0" fontId="3" fillId="0" borderId="28" xfId="0" applyFont="1" applyBorder="1" applyAlignment="1">
      <alignment vertical="top" wrapText="1"/>
    </xf>
    <xf numFmtId="0" fontId="0" fillId="0" borderId="11" xfId="0" applyBorder="1" applyAlignment="1">
      <alignment vertical="top" wrapText="1"/>
    </xf>
    <xf numFmtId="0" fontId="0" fillId="6" borderId="18" xfId="0" applyFill="1" applyBorder="1" applyProtection="1">
      <protection locked="0"/>
    </xf>
    <xf numFmtId="0" fontId="0" fillId="6" borderId="19" xfId="0" applyFill="1" applyBorder="1" applyProtection="1">
      <protection locked="0"/>
    </xf>
    <xf numFmtId="0" fontId="0" fillId="6" borderId="20" xfId="0" applyFill="1" applyBorder="1" applyProtection="1">
      <protection locked="0"/>
    </xf>
    <xf numFmtId="0" fontId="0" fillId="6" borderId="13" xfId="0" applyFill="1" applyBorder="1" applyProtection="1">
      <protection locked="0"/>
    </xf>
    <xf numFmtId="0" fontId="0" fillId="6" borderId="14" xfId="0" applyFill="1" applyBorder="1" applyProtection="1">
      <protection locked="0"/>
    </xf>
    <xf numFmtId="0" fontId="0" fillId="6" borderId="15" xfId="0" applyFill="1" applyBorder="1" applyProtection="1">
      <protection locked="0"/>
    </xf>
    <xf numFmtId="0" fontId="6" fillId="9" borderId="23" xfId="0" applyFont="1" applyFill="1" applyBorder="1"/>
    <xf numFmtId="0" fontId="6" fillId="9" borderId="12" xfId="0" applyFont="1" applyFill="1" applyBorder="1"/>
    <xf numFmtId="0" fontId="6" fillId="9" borderId="45" xfId="0" applyFont="1" applyFill="1" applyBorder="1"/>
    <xf numFmtId="0" fontId="0" fillId="6" borderId="38" xfId="0" applyFill="1" applyBorder="1" applyProtection="1">
      <protection locked="0"/>
    </xf>
    <xf numFmtId="0" fontId="0" fillId="6" borderId="39" xfId="0" applyFill="1" applyBorder="1" applyProtection="1">
      <protection locked="0"/>
    </xf>
    <xf numFmtId="0" fontId="2" fillId="9" borderId="24" xfId="0" applyFont="1" applyFill="1" applyBorder="1"/>
    <xf numFmtId="0" fontId="0" fillId="9" borderId="25" xfId="0" applyFill="1" applyBorder="1"/>
    <xf numFmtId="0" fontId="0" fillId="9" borderId="27" xfId="0" applyFill="1" applyBorder="1"/>
    <xf numFmtId="0" fontId="2" fillId="9" borderId="40" xfId="0" applyFont="1" applyFill="1" applyBorder="1"/>
    <xf numFmtId="0" fontId="0" fillId="9" borderId="41" xfId="0" applyFill="1" applyBorder="1"/>
    <xf numFmtId="0" fontId="0" fillId="9" borderId="42" xfId="0" applyFill="1" applyBorder="1"/>
    <xf numFmtId="0" fontId="0" fillId="9" borderId="43" xfId="0" applyFill="1" applyBorder="1"/>
    <xf numFmtId="0" fontId="3" fillId="0" borderId="54" xfId="0" applyFont="1" applyBorder="1" applyAlignment="1">
      <alignment horizontal="left" vertical="center" wrapText="1"/>
    </xf>
    <xf numFmtId="0" fontId="3" fillId="0" borderId="30" xfId="0" applyFont="1" applyBorder="1" applyAlignment="1">
      <alignment horizontal="left" vertical="center" wrapText="1"/>
    </xf>
    <xf numFmtId="0" fontId="1" fillId="9" borderId="22" xfId="0" applyFont="1" applyFill="1" applyBorder="1"/>
    <xf numFmtId="0" fontId="1" fillId="9" borderId="44" xfId="0" applyFont="1" applyFill="1" applyBorder="1"/>
    <xf numFmtId="0" fontId="0" fillId="6" borderId="32" xfId="0" applyFill="1" applyBorder="1" applyAlignment="1" applyProtection="1">
      <alignment horizontal="center"/>
      <protection locked="0"/>
    </xf>
    <xf numFmtId="0" fontId="0" fillId="6" borderId="60" xfId="0" applyFill="1" applyBorder="1" applyAlignment="1" applyProtection="1">
      <alignment horizontal="center"/>
      <protection locked="0"/>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13" xfId="0" applyFont="1" applyBorder="1" applyAlignment="1">
      <alignment horizontal="left" vertical="center" wrapText="1"/>
    </xf>
    <xf numFmtId="0" fontId="6" fillId="9" borderId="26" xfId="0" applyFont="1" applyFill="1" applyBorder="1"/>
    <xf numFmtId="0" fontId="6" fillId="9" borderId="25" xfId="0" applyFont="1" applyFill="1" applyBorder="1"/>
    <xf numFmtId="0" fontId="6" fillId="9" borderId="27" xfId="0" applyFont="1" applyFill="1" applyBorder="1"/>
    <xf numFmtId="0" fontId="3" fillId="0" borderId="0" xfId="0" applyFont="1" applyBorder="1" applyAlignment="1">
      <alignment horizontal="center" vertical="center" wrapText="1"/>
    </xf>
    <xf numFmtId="0" fontId="0" fillId="6" borderId="7" xfId="0" applyFill="1" applyBorder="1" applyProtection="1">
      <protection locked="0"/>
    </xf>
    <xf numFmtId="0" fontId="0" fillId="6" borderId="8" xfId="0" applyFill="1" applyBorder="1" applyProtection="1">
      <protection locked="0"/>
    </xf>
    <xf numFmtId="0" fontId="0" fillId="6" borderId="9" xfId="0" applyFill="1" applyBorder="1" applyProtection="1">
      <protection locked="0"/>
    </xf>
    <xf numFmtId="0" fontId="0" fillId="6" borderId="16" xfId="0" applyFill="1" applyBorder="1" applyProtection="1">
      <protection locked="0"/>
    </xf>
    <xf numFmtId="0" fontId="0" fillId="6" borderId="0" xfId="0" applyFill="1" applyProtection="1">
      <protection locked="0"/>
    </xf>
    <xf numFmtId="0" fontId="0" fillId="6" borderId="17" xfId="0" applyFill="1" applyBorder="1" applyProtection="1">
      <protection locked="0"/>
    </xf>
    <xf numFmtId="0" fontId="2" fillId="4" borderId="22" xfId="0" applyFont="1" applyFill="1" applyBorder="1"/>
    <xf numFmtId="0" fontId="2" fillId="4" borderId="44" xfId="0" applyFont="1" applyFill="1" applyBorder="1"/>
    <xf numFmtId="0" fontId="2" fillId="4" borderId="23" xfId="0" applyFont="1" applyFill="1" applyBorder="1"/>
    <xf numFmtId="0" fontId="2" fillId="9" borderId="22" xfId="0" applyFont="1" applyFill="1" applyBorder="1"/>
    <xf numFmtId="0" fontId="2" fillId="9" borderId="14" xfId="0" applyFont="1" applyFill="1" applyBorder="1"/>
    <xf numFmtId="0" fontId="2" fillId="9" borderId="53" xfId="0" applyFont="1" applyFill="1" applyBorder="1"/>
    <xf numFmtId="0" fontId="0" fillId="9" borderId="29" xfId="0" applyFill="1" applyBorder="1"/>
    <xf numFmtId="0" fontId="0" fillId="9" borderId="30" xfId="0" applyFill="1" applyBorder="1"/>
    <xf numFmtId="0" fontId="0" fillId="9" borderId="31" xfId="0" applyFill="1" applyBorder="1"/>
    <xf numFmtId="0" fontId="3" fillId="0" borderId="10" xfId="0" applyFont="1" applyBorder="1" applyAlignment="1">
      <alignment vertical="top" wrapText="1"/>
    </xf>
    <xf numFmtId="0" fontId="0" fillId="0" borderId="10" xfId="0" applyBorder="1" applyAlignment="1">
      <alignment vertical="top" wrapText="1"/>
    </xf>
    <xf numFmtId="0" fontId="0" fillId="5" borderId="7" xfId="0" applyFill="1" applyBorder="1" applyProtection="1">
      <protection locked="0"/>
    </xf>
    <xf numFmtId="0" fontId="0" fillId="5" borderId="8" xfId="0" applyFill="1" applyBorder="1" applyProtection="1">
      <protection locked="0"/>
    </xf>
    <xf numFmtId="0" fontId="0" fillId="5" borderId="9" xfId="0" applyFill="1" applyBorder="1" applyProtection="1">
      <protection locked="0"/>
    </xf>
    <xf numFmtId="0" fontId="0" fillId="5" borderId="16" xfId="0" applyFill="1" applyBorder="1" applyProtection="1">
      <protection locked="0"/>
    </xf>
    <xf numFmtId="0" fontId="0" fillId="5" borderId="0" xfId="0" applyFill="1" applyProtection="1">
      <protection locked="0"/>
    </xf>
    <xf numFmtId="0" fontId="0" fillId="5" borderId="17" xfId="0" applyFill="1" applyBorder="1" applyProtection="1">
      <protection locked="0"/>
    </xf>
    <xf numFmtId="0" fontId="0" fillId="5" borderId="13" xfId="0" applyFill="1" applyBorder="1" applyProtection="1">
      <protection locked="0"/>
    </xf>
    <xf numFmtId="0" fontId="0" fillId="5" borderId="14" xfId="0" applyFill="1" applyBorder="1" applyProtection="1">
      <protection locked="0"/>
    </xf>
    <xf numFmtId="0" fontId="0" fillId="5" borderId="15" xfId="0" applyFill="1" applyBorder="1" applyProtection="1">
      <protection locked="0"/>
    </xf>
    <xf numFmtId="0" fontId="3" fillId="0" borderId="5" xfId="0" applyFont="1" applyBorder="1" applyAlignment="1">
      <alignment vertical="top" wrapText="1"/>
    </xf>
    <xf numFmtId="0" fontId="0" fillId="0" borderId="21" xfId="0" applyBorder="1" applyAlignment="1">
      <alignment vertical="top" wrapText="1"/>
    </xf>
    <xf numFmtId="0" fontId="3" fillId="0" borderId="51" xfId="0" applyFont="1" applyBorder="1" applyAlignment="1">
      <alignment horizontal="left" vertical="center" wrapText="1"/>
    </xf>
    <xf numFmtId="0" fontId="3" fillId="0" borderId="8" xfId="0" applyFont="1" applyBorder="1" applyAlignment="1">
      <alignment horizontal="left" vertical="center" wrapText="1"/>
    </xf>
    <xf numFmtId="0" fontId="3" fillId="0" borderId="21" xfId="0" applyFont="1" applyBorder="1" applyAlignment="1">
      <alignment horizontal="left" vertical="center" wrapText="1"/>
    </xf>
    <xf numFmtId="0" fontId="3" fillId="0" borderId="40" xfId="0" applyFont="1" applyBorder="1" applyAlignment="1">
      <alignment horizontal="left" vertical="center" wrapText="1"/>
    </xf>
    <xf numFmtId="0" fontId="2" fillId="9" borderId="33" xfId="0" applyFont="1" applyFill="1" applyBorder="1"/>
    <xf numFmtId="0" fontId="2" fillId="9" borderId="34" xfId="0" applyFont="1" applyFill="1" applyBorder="1"/>
    <xf numFmtId="0" fontId="2" fillId="9" borderId="35" xfId="0" applyFont="1" applyFill="1" applyBorder="1"/>
    <xf numFmtId="0" fontId="0" fillId="9" borderId="36" xfId="0" applyFill="1" applyBorder="1"/>
    <xf numFmtId="0" fontId="0" fillId="9" borderId="34" xfId="0" applyFill="1" applyBorder="1"/>
    <xf numFmtId="0" fontId="0" fillId="9" borderId="37" xfId="0" applyFill="1" applyBorder="1"/>
    <xf numFmtId="0" fontId="0" fillId="6" borderId="55" xfId="0" applyFill="1" applyBorder="1" applyAlignment="1" applyProtection="1">
      <alignment horizontal="center"/>
      <protection locked="0"/>
    </xf>
    <xf numFmtId="0" fontId="0" fillId="6" borderId="56" xfId="0" applyFill="1" applyBorder="1" applyAlignment="1" applyProtection="1">
      <alignment horizontal="center"/>
      <protection locked="0"/>
    </xf>
    <xf numFmtId="0" fontId="0" fillId="6" borderId="47" xfId="0" applyFill="1" applyBorder="1" applyAlignment="1" applyProtection="1">
      <alignment horizontal="center"/>
      <protection locked="0"/>
    </xf>
    <xf numFmtId="0" fontId="2" fillId="9" borderId="24" xfId="0" applyFont="1" applyFill="1" applyBorder="1" applyAlignment="1">
      <alignment horizontal="left"/>
    </xf>
    <xf numFmtId="0" fontId="2" fillId="9" borderId="0" xfId="0" applyFont="1" applyFill="1" applyAlignment="1">
      <alignment horizontal="left"/>
    </xf>
    <xf numFmtId="0" fontId="3" fillId="0" borderId="51" xfId="0" applyFont="1" applyBorder="1" applyAlignment="1">
      <alignment horizontal="left" vertical="top" wrapText="1"/>
    </xf>
    <xf numFmtId="0" fontId="3" fillId="0" borderId="8" xfId="0" applyFont="1" applyBorder="1" applyAlignment="1">
      <alignment horizontal="left" vertical="top" wrapText="1"/>
    </xf>
    <xf numFmtId="0" fontId="3" fillId="0" borderId="10" xfId="0" applyFont="1" applyBorder="1" applyAlignment="1">
      <alignment horizontal="left" vertical="top" wrapText="1"/>
    </xf>
    <xf numFmtId="0" fontId="3" fillId="0" borderId="0" xfId="0" applyFont="1" applyBorder="1" applyAlignment="1">
      <alignment horizontal="left" vertical="top" wrapText="1"/>
    </xf>
    <xf numFmtId="0" fontId="3" fillId="0" borderId="21" xfId="0" applyFont="1" applyBorder="1" applyAlignment="1">
      <alignment horizontal="left" vertical="top" wrapText="1"/>
    </xf>
    <xf numFmtId="0" fontId="3" fillId="0" borderId="40" xfId="0" applyFont="1" applyBorder="1" applyAlignment="1">
      <alignment horizontal="left" vertical="top" wrapText="1"/>
    </xf>
    <xf numFmtId="0" fontId="1" fillId="0" borderId="0" xfId="0" applyFont="1"/>
    <xf numFmtId="0" fontId="0" fillId="0" borderId="0" xfId="0"/>
    <xf numFmtId="0" fontId="2" fillId="0" borderId="0" xfId="0" applyFont="1"/>
    <xf numFmtId="0" fontId="2" fillId="9" borderId="3" xfId="0" applyFont="1" applyFill="1" applyBorder="1" applyAlignment="1">
      <alignment horizontal="center"/>
    </xf>
    <xf numFmtId="0" fontId="3" fillId="9" borderId="3" xfId="0" applyFont="1" applyFill="1" applyBorder="1"/>
    <xf numFmtId="0" fontId="3" fillId="9" borderId="4" xfId="0" applyFont="1" applyFill="1" applyBorder="1"/>
    <xf numFmtId="0" fontId="0" fillId="6" borderId="7" xfId="0" applyFill="1" applyBorder="1" applyAlignment="1" applyProtection="1">
      <alignment horizontal="center"/>
      <protection locked="0"/>
    </xf>
    <xf numFmtId="0" fontId="0" fillId="6" borderId="8" xfId="0" applyFill="1" applyBorder="1" applyAlignment="1" applyProtection="1">
      <alignment horizontal="center"/>
      <protection locked="0"/>
    </xf>
    <xf numFmtId="0" fontId="0" fillId="6" borderId="9" xfId="0" applyFill="1" applyBorder="1" applyAlignment="1" applyProtection="1">
      <alignment horizontal="center"/>
      <protection locked="0"/>
    </xf>
    <xf numFmtId="0" fontId="0" fillId="6" borderId="16" xfId="0" applyFill="1" applyBorder="1" applyAlignment="1" applyProtection="1">
      <alignment horizontal="center"/>
      <protection locked="0"/>
    </xf>
    <xf numFmtId="0" fontId="0" fillId="6" borderId="0" xfId="0" applyFill="1" applyBorder="1" applyAlignment="1" applyProtection="1">
      <alignment horizontal="center"/>
      <protection locked="0"/>
    </xf>
    <xf numFmtId="0" fontId="0" fillId="6" borderId="17" xfId="0" applyFill="1" applyBorder="1" applyAlignment="1" applyProtection="1">
      <alignment horizontal="center"/>
      <protection locked="0"/>
    </xf>
    <xf numFmtId="0" fontId="0" fillId="6" borderId="13" xfId="0" applyFill="1" applyBorder="1" applyAlignment="1" applyProtection="1">
      <alignment horizontal="center"/>
      <protection locked="0"/>
    </xf>
    <xf numFmtId="0" fontId="0" fillId="6" borderId="14" xfId="0" applyFill="1" applyBorder="1" applyAlignment="1" applyProtection="1">
      <alignment horizontal="center"/>
      <protection locked="0"/>
    </xf>
    <xf numFmtId="0" fontId="0" fillId="6" borderId="15" xfId="0" applyFill="1" applyBorder="1" applyAlignment="1" applyProtection="1">
      <alignment horizontal="center"/>
      <protection locked="0"/>
    </xf>
    <xf numFmtId="0" fontId="2" fillId="4" borderId="11" xfId="0" applyFont="1" applyFill="1" applyBorder="1"/>
    <xf numFmtId="0" fontId="2" fillId="4" borderId="12" xfId="0" applyFont="1" applyFill="1" applyBorder="1"/>
    <xf numFmtId="0" fontId="0" fillId="0" borderId="57" xfId="0" applyBorder="1" applyAlignment="1">
      <alignment horizontal="left" vertical="top" wrapText="1"/>
    </xf>
    <xf numFmtId="0" fontId="0" fillId="0" borderId="58" xfId="0" applyBorder="1" applyAlignment="1">
      <alignment horizontal="left" vertical="top" wrapText="1"/>
    </xf>
    <xf numFmtId="0" fontId="0" fillId="0" borderId="59" xfId="0" applyBorder="1" applyAlignment="1">
      <alignment horizontal="left" vertical="top" wrapText="1"/>
    </xf>
    <xf numFmtId="0" fontId="3" fillId="0" borderId="3" xfId="0" applyFont="1" applyBorder="1" applyAlignment="1">
      <alignment horizontal="center"/>
    </xf>
    <xf numFmtId="0" fontId="3" fillId="0" borderId="42" xfId="0" applyFont="1" applyBorder="1" applyAlignment="1">
      <alignment horizontal="center"/>
    </xf>
    <xf numFmtId="164" fontId="0" fillId="0" borderId="55" xfId="1" applyNumberFormat="1" applyFont="1" applyFill="1" applyBorder="1" applyAlignment="1">
      <alignment horizontal="center"/>
    </xf>
    <xf numFmtId="164" fontId="0" fillId="0" borderId="56" xfId="1" applyNumberFormat="1" applyFont="1" applyFill="1" applyBorder="1" applyAlignment="1">
      <alignment horizontal="center"/>
    </xf>
    <xf numFmtId="164" fontId="0" fillId="0" borderId="47" xfId="1" applyNumberFormat="1" applyFont="1" applyFill="1" applyBorder="1" applyAlignment="1">
      <alignment horizontal="center"/>
    </xf>
    <xf numFmtId="0" fontId="3" fillId="6" borderId="7" xfId="0" applyFont="1" applyFill="1" applyBorder="1" applyAlignment="1" applyProtection="1">
      <alignment horizontal="center"/>
      <protection locked="0"/>
    </xf>
    <xf numFmtId="0" fontId="3" fillId="6" borderId="8" xfId="0" applyFont="1" applyFill="1" applyBorder="1" applyAlignment="1" applyProtection="1">
      <alignment horizontal="center"/>
      <protection locked="0"/>
    </xf>
    <xf numFmtId="0" fontId="3" fillId="6" borderId="9" xfId="0" applyFont="1" applyFill="1" applyBorder="1" applyAlignment="1" applyProtection="1">
      <alignment horizontal="center"/>
      <protection locked="0"/>
    </xf>
    <xf numFmtId="0" fontId="3" fillId="6" borderId="16" xfId="0" applyFont="1" applyFill="1" applyBorder="1" applyAlignment="1" applyProtection="1">
      <alignment horizontal="center"/>
      <protection locked="0"/>
    </xf>
    <xf numFmtId="0" fontId="3" fillId="6" borderId="0" xfId="0" applyFont="1" applyFill="1" applyBorder="1" applyAlignment="1" applyProtection="1">
      <alignment horizontal="center"/>
      <protection locked="0"/>
    </xf>
    <xf numFmtId="0" fontId="3" fillId="6" borderId="17" xfId="0" applyFont="1" applyFill="1" applyBorder="1" applyAlignment="1" applyProtection="1">
      <alignment horizontal="center"/>
      <protection locked="0"/>
    </xf>
    <xf numFmtId="0" fontId="3" fillId="6" borderId="13" xfId="0" applyFont="1" applyFill="1" applyBorder="1" applyAlignment="1" applyProtection="1">
      <alignment horizontal="center"/>
      <protection locked="0"/>
    </xf>
    <xf numFmtId="0" fontId="3" fillId="6" borderId="14" xfId="0" applyFont="1" applyFill="1" applyBorder="1" applyAlignment="1" applyProtection="1">
      <alignment horizontal="center"/>
      <protection locked="0"/>
    </xf>
    <xf numFmtId="0" fontId="3" fillId="6" borderId="15" xfId="0" applyFont="1" applyFill="1" applyBorder="1" applyAlignment="1" applyProtection="1">
      <alignment horizontal="center"/>
      <protection locked="0"/>
    </xf>
  </cellXfs>
  <cellStyles count="3">
    <cellStyle name="Normal" xfId="0" builtinId="0"/>
    <cellStyle name="Normal 2" xfId="2" xr:uid="{7CC95BD4-B3D0-4913-8F94-1D237C2D0DF8}"/>
    <cellStyle name="Percent" xfId="1" builtinId="5"/>
  </cellStyles>
  <dxfs count="0"/>
  <tableStyles count="1" defaultTableStyle="TableStyleMedium2" defaultPivotStyle="PivotStyleLight16">
    <tableStyle name="Invisible" pivot="0" table="0" count="0" xr9:uid="{51F4F142-23DC-404A-B82C-4588B0A20EDF}"/>
  </tableStyles>
  <colors>
    <mruColors>
      <color rgb="FFC5D9F1"/>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CFB26-C062-4EAE-993A-53916A208534}">
  <sheetPr codeName="Sheet2"/>
  <dimension ref="A2:DU15"/>
  <sheetViews>
    <sheetView workbookViewId="0">
      <selection activeCell="Q7" sqref="Q7"/>
    </sheetView>
  </sheetViews>
  <sheetFormatPr defaultRowHeight="15" x14ac:dyDescent="0.25"/>
  <sheetData>
    <row r="2" spans="1:125" s="39" customFormat="1" ht="26.25" x14ac:dyDescent="0.4">
      <c r="A2" s="110"/>
      <c r="B2" s="111"/>
      <c r="C2" s="111"/>
      <c r="D2" s="111"/>
      <c r="E2" s="36" t="s">
        <v>71</v>
      </c>
      <c r="F2" s="36"/>
      <c r="G2" s="36"/>
      <c r="H2" s="36"/>
      <c r="I2" s="36"/>
      <c r="J2" s="36"/>
      <c r="K2" s="36"/>
      <c r="L2" s="36"/>
      <c r="M2" s="36"/>
      <c r="N2" s="37"/>
      <c r="O2" s="37"/>
      <c r="P2" s="37"/>
      <c r="Q2" s="38"/>
      <c r="R2" s="38"/>
      <c r="S2" s="38"/>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s="1" customFormat="1" x14ac:dyDescent="0.25">
      <c r="A3" s="40"/>
      <c r="B3" s="40"/>
      <c r="C3" s="40"/>
      <c r="D3" s="40"/>
      <c r="E3" s="40"/>
      <c r="F3" s="40"/>
      <c r="G3" s="40"/>
      <c r="H3" s="40"/>
      <c r="I3" s="40"/>
      <c r="J3" s="40"/>
      <c r="K3" s="40"/>
      <c r="L3" s="40"/>
      <c r="M3" s="40"/>
      <c r="N3" s="40"/>
      <c r="O3" s="40"/>
      <c r="P3" s="40"/>
      <c r="Q3" s="40"/>
      <c r="R3" s="40"/>
      <c r="S3" s="40"/>
    </row>
    <row r="4" spans="1:125" s="4" customFormat="1" ht="15.75" x14ac:dyDescent="0.25">
      <c r="A4" s="102" t="s">
        <v>72</v>
      </c>
      <c r="B4" s="102"/>
      <c r="C4" s="102"/>
      <c r="D4" s="102" t="s">
        <v>73</v>
      </c>
      <c r="E4" s="102"/>
      <c r="F4" s="102"/>
      <c r="G4" s="102"/>
      <c r="H4" s="102"/>
      <c r="I4" s="102"/>
      <c r="J4" s="102"/>
      <c r="K4" s="102"/>
      <c r="L4" s="102"/>
      <c r="M4" s="102"/>
      <c r="N4" s="102"/>
      <c r="O4" s="102"/>
      <c r="P4" s="102"/>
      <c r="Q4" s="102"/>
      <c r="R4" s="102"/>
      <c r="S4" s="102"/>
    </row>
    <row r="5" spans="1:125" s="1" customFormat="1" x14ac:dyDescent="0.25">
      <c r="A5" s="41"/>
      <c r="B5" s="41"/>
      <c r="C5" s="41"/>
      <c r="D5" s="41"/>
      <c r="E5" s="41"/>
      <c r="F5" s="41"/>
      <c r="G5" s="41"/>
      <c r="H5" s="41"/>
      <c r="I5" s="41"/>
      <c r="J5" s="41"/>
      <c r="K5" s="41"/>
      <c r="L5" s="41"/>
      <c r="M5" s="41"/>
      <c r="N5" s="41"/>
      <c r="O5" s="41"/>
      <c r="P5" s="41"/>
      <c r="Q5" s="41"/>
      <c r="R5" s="41"/>
      <c r="S5" s="41"/>
    </row>
    <row r="6" spans="1:125" s="4" customFormat="1" ht="15.75" x14ac:dyDescent="0.25">
      <c r="A6" s="112" t="s">
        <v>50</v>
      </c>
      <c r="B6" s="113"/>
      <c r="C6" s="113"/>
      <c r="D6" s="113"/>
      <c r="E6" s="113"/>
      <c r="F6" s="113"/>
      <c r="G6" s="113"/>
      <c r="H6" s="113"/>
      <c r="I6" s="113"/>
      <c r="J6" s="113"/>
      <c r="K6" s="113"/>
      <c r="L6" s="113"/>
      <c r="M6" s="113"/>
      <c r="N6" s="113"/>
      <c r="O6" s="113"/>
      <c r="P6" s="113"/>
      <c r="Q6" s="95"/>
      <c r="R6" s="96"/>
      <c r="S6" s="96"/>
    </row>
    <row r="7" spans="1:125" s="4" customFormat="1" ht="22.5" customHeight="1" x14ac:dyDescent="0.25">
      <c r="A7" s="114" t="s">
        <v>70</v>
      </c>
      <c r="B7" s="114"/>
      <c r="C7" s="114"/>
      <c r="D7" s="114"/>
      <c r="E7" s="114"/>
      <c r="F7" s="114"/>
      <c r="G7" s="114"/>
      <c r="H7" s="114"/>
      <c r="I7" s="114"/>
      <c r="J7" s="114"/>
      <c r="K7" s="114"/>
      <c r="L7" s="114"/>
      <c r="M7" s="114"/>
      <c r="N7" s="114"/>
      <c r="O7" s="114"/>
      <c r="P7" s="114"/>
      <c r="Q7" s="97"/>
      <c r="R7" s="97"/>
      <c r="S7" s="97"/>
    </row>
    <row r="8" spans="1:125" s="4" customFormat="1" ht="15.75" x14ac:dyDescent="0.25"/>
    <row r="9" spans="1:125" s="4" customFormat="1" ht="15.75" x14ac:dyDescent="0.25">
      <c r="A9" s="98" t="s">
        <v>51</v>
      </c>
      <c r="B9" s="98"/>
      <c r="C9" s="98"/>
      <c r="D9" s="98"/>
      <c r="E9" s="98"/>
      <c r="F9" s="98"/>
      <c r="G9" s="98"/>
      <c r="H9" s="98"/>
      <c r="I9" s="98"/>
      <c r="J9" s="98"/>
      <c r="K9" s="98"/>
      <c r="L9" s="98"/>
      <c r="M9" s="98"/>
      <c r="N9" s="98"/>
      <c r="O9" s="98"/>
      <c r="P9" s="98"/>
      <c r="Q9" s="98"/>
      <c r="R9" s="98"/>
      <c r="S9" s="98"/>
    </row>
    <row r="10" spans="1:125" s="4" customFormat="1" ht="15.75" x14ac:dyDescent="0.25"/>
    <row r="11" spans="1:125" s="4" customFormat="1" ht="15.75" x14ac:dyDescent="0.25">
      <c r="A11" s="98"/>
      <c r="B11" s="99"/>
      <c r="C11" s="98" t="s">
        <v>68</v>
      </c>
      <c r="E11" s="98"/>
      <c r="F11" s="98"/>
      <c r="G11" s="98"/>
      <c r="H11" s="98"/>
      <c r="I11" s="98"/>
      <c r="J11" s="98"/>
      <c r="K11" s="98"/>
      <c r="L11" s="98"/>
      <c r="M11" s="98"/>
      <c r="N11" s="98"/>
      <c r="O11" s="98"/>
      <c r="P11" s="98"/>
      <c r="Q11" s="98"/>
      <c r="R11" s="98"/>
      <c r="S11" s="98"/>
    </row>
    <row r="12" spans="1:125" s="4" customFormat="1" ht="15.75" x14ac:dyDescent="0.25"/>
    <row r="13" spans="1:125" s="4" customFormat="1" ht="15.75" x14ac:dyDescent="0.25">
      <c r="A13" s="98"/>
      <c r="B13" s="100"/>
      <c r="C13" s="98" t="s">
        <v>57</v>
      </c>
      <c r="E13" s="98"/>
      <c r="F13" s="98"/>
      <c r="G13" s="98"/>
      <c r="H13" s="98"/>
      <c r="I13" s="98"/>
      <c r="J13" s="98"/>
      <c r="K13" s="98"/>
      <c r="L13" s="98"/>
      <c r="M13" s="98"/>
      <c r="N13" s="98"/>
      <c r="O13" s="98"/>
      <c r="P13" s="98"/>
      <c r="Q13" s="98"/>
      <c r="R13" s="98"/>
      <c r="S13" s="98"/>
    </row>
    <row r="14" spans="1:125" s="4" customFormat="1" ht="15.75" x14ac:dyDescent="0.25"/>
    <row r="15" spans="1:125" s="4" customFormat="1" ht="15.75" x14ac:dyDescent="0.25">
      <c r="A15" s="98"/>
      <c r="B15" s="101"/>
      <c r="C15" s="98" t="s">
        <v>58</v>
      </c>
      <c r="E15" s="98"/>
      <c r="F15" s="98"/>
      <c r="G15" s="98"/>
      <c r="H15" s="98"/>
      <c r="I15" s="98"/>
      <c r="J15" s="98"/>
      <c r="K15" s="98"/>
      <c r="L15" s="98"/>
      <c r="M15" s="98"/>
      <c r="N15" s="98"/>
      <c r="O15" s="98"/>
      <c r="P15" s="98"/>
      <c r="Q15" s="98"/>
      <c r="R15" s="98"/>
      <c r="S15" s="98"/>
    </row>
  </sheetData>
  <sheetProtection algorithmName="SHA-512" hashValue="GDH9IgvriWIc5y7NxvQEuDygi3UnIZdXJ6Iap2SEvjc+O+qVdNtJPMpSDkxoAER4N0IPkjvkDscGJRJYOebyAQ==" saltValue="/HM5sALNXHSMwt9/1yXuoA==" spinCount="100000" sheet="1" objects="1" scenarios="1"/>
  <mergeCells count="3">
    <mergeCell ref="A2:D2"/>
    <mergeCell ref="A6:P6"/>
    <mergeCell ref="A7:P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826E5-777E-46F5-A550-EFFD3557D39E}">
  <sheetPr codeName="Sheet1"/>
  <dimension ref="A1:AA43"/>
  <sheetViews>
    <sheetView showGridLines="0" showZeros="0" tabSelected="1" workbookViewId="0">
      <selection activeCell="G32" activeCellId="1" sqref="K18:M18 G32:I32"/>
    </sheetView>
  </sheetViews>
  <sheetFormatPr defaultRowHeight="15" x14ac:dyDescent="0.25"/>
  <cols>
    <col min="1" max="1" width="22.85546875" customWidth="1"/>
    <col min="2" max="2" width="47.42578125" customWidth="1"/>
    <col min="3" max="5" width="6.140625" customWidth="1"/>
    <col min="6" max="13" width="6.140625" style="1" customWidth="1"/>
    <col min="14" max="18" width="6.140625" customWidth="1"/>
    <col min="19" max="19" width="15.28515625" customWidth="1"/>
    <col min="20" max="21" width="10.85546875" customWidth="1"/>
    <col min="22" max="22" width="10.85546875" style="81" customWidth="1"/>
    <col min="23" max="23" width="12.42578125" customWidth="1"/>
    <col min="24" max="24" width="4.7109375" customWidth="1"/>
    <col min="25" max="25" width="12.42578125" customWidth="1"/>
    <col min="26" max="26" width="4.42578125" customWidth="1"/>
    <col min="27" max="27" width="12.42578125" customWidth="1"/>
  </cols>
  <sheetData>
    <row r="1" spans="1:27" ht="9.75" customHeight="1" x14ac:dyDescent="0.25"/>
    <row r="2" spans="1:27" s="2" customFormat="1" ht="18.75" x14ac:dyDescent="0.3">
      <c r="A2" s="221" t="s">
        <v>0</v>
      </c>
      <c r="B2" s="222"/>
      <c r="C2" s="222"/>
      <c r="D2" s="222"/>
      <c r="E2" s="222"/>
      <c r="F2" s="222"/>
      <c r="G2" s="222"/>
      <c r="H2" s="222"/>
      <c r="I2" s="222"/>
      <c r="J2" s="222"/>
      <c r="K2" s="222"/>
      <c r="L2" s="222"/>
      <c r="M2" s="222"/>
      <c r="N2" s="222"/>
      <c r="O2" s="222"/>
      <c r="P2" s="222"/>
      <c r="Q2" s="222"/>
      <c r="R2" s="222"/>
      <c r="S2" s="222"/>
      <c r="V2" s="80"/>
    </row>
    <row r="3" spans="1:27" ht="18.75" x14ac:dyDescent="0.3">
      <c r="A3" s="221" t="s">
        <v>69</v>
      </c>
      <c r="B3" s="222"/>
      <c r="C3" s="222"/>
      <c r="D3" s="222"/>
      <c r="E3" s="222"/>
      <c r="F3" s="222"/>
      <c r="G3" s="222"/>
      <c r="H3" s="222"/>
      <c r="I3" s="222"/>
      <c r="J3" s="222"/>
      <c r="K3" s="222"/>
      <c r="L3" s="222"/>
      <c r="M3" s="222"/>
      <c r="N3" s="222"/>
      <c r="O3" s="222"/>
      <c r="P3" s="222"/>
      <c r="Q3" s="222"/>
      <c r="R3" s="222"/>
      <c r="S3" s="222"/>
    </row>
    <row r="4" spans="1:27" ht="15.75" x14ac:dyDescent="0.25">
      <c r="A4" s="223" t="s">
        <v>70</v>
      </c>
      <c r="B4" s="222"/>
      <c r="C4" s="222"/>
      <c r="D4" s="222"/>
      <c r="E4" s="222"/>
      <c r="F4" s="222"/>
      <c r="G4" s="222"/>
      <c r="H4" s="222"/>
      <c r="I4" s="222"/>
      <c r="J4" s="222"/>
      <c r="K4" s="222"/>
      <c r="L4" s="222"/>
      <c r="M4" s="222"/>
      <c r="N4" s="222"/>
      <c r="O4" s="222"/>
      <c r="P4" s="222"/>
      <c r="Q4" s="222"/>
      <c r="R4" s="222"/>
      <c r="S4" s="222"/>
    </row>
    <row r="5" spans="1:27" x14ac:dyDescent="0.25">
      <c r="M5" s="76"/>
    </row>
    <row r="6" spans="1:27" ht="15.75" x14ac:dyDescent="0.25">
      <c r="A6" s="4" t="s">
        <v>1</v>
      </c>
      <c r="B6" s="104"/>
      <c r="C6" s="29"/>
      <c r="D6" s="29"/>
      <c r="E6" s="29"/>
      <c r="F6" s="29"/>
      <c r="G6" s="29"/>
      <c r="H6" s="29"/>
      <c r="I6" s="29"/>
      <c r="J6" s="29"/>
      <c r="K6" s="29"/>
      <c r="L6" s="29"/>
      <c r="M6" s="29"/>
      <c r="N6" s="29"/>
      <c r="O6" s="29"/>
      <c r="P6" s="29"/>
      <c r="Q6" s="29"/>
      <c r="R6" s="29"/>
    </row>
    <row r="7" spans="1:27" ht="15.75" x14ac:dyDescent="0.25">
      <c r="A7" s="4" t="s">
        <v>2</v>
      </c>
      <c r="B7" s="104"/>
      <c r="C7" s="29"/>
      <c r="D7" s="29"/>
      <c r="E7" s="29"/>
      <c r="F7" s="29"/>
      <c r="G7" s="29"/>
      <c r="H7" s="29"/>
      <c r="I7" s="29"/>
      <c r="J7" s="29"/>
      <c r="K7" s="29"/>
      <c r="L7" s="29"/>
      <c r="M7" s="29"/>
      <c r="N7" s="29"/>
      <c r="O7" s="29"/>
      <c r="P7" s="29"/>
      <c r="Q7" s="29"/>
      <c r="R7" s="29"/>
    </row>
    <row r="8" spans="1:27" ht="15.75" x14ac:dyDescent="0.25">
      <c r="A8" s="4" t="s">
        <v>3</v>
      </c>
      <c r="B8" s="109"/>
      <c r="C8" s="94" t="s">
        <v>4</v>
      </c>
      <c r="D8" s="94"/>
      <c r="E8" s="94"/>
      <c r="F8" s="29"/>
      <c r="G8" s="29"/>
      <c r="H8" s="29"/>
      <c r="I8" s="29"/>
      <c r="J8" s="29"/>
      <c r="K8" s="29"/>
      <c r="L8" s="29"/>
      <c r="M8" s="29"/>
      <c r="N8" s="29"/>
      <c r="O8" s="29"/>
      <c r="P8" s="29"/>
      <c r="Q8" s="29"/>
      <c r="R8" s="29"/>
    </row>
    <row r="9" spans="1:27" ht="15.75" x14ac:dyDescent="0.25">
      <c r="A9" s="4" t="s">
        <v>5</v>
      </c>
      <c r="B9" s="109"/>
      <c r="C9" s="94" t="s">
        <v>4</v>
      </c>
      <c r="D9" s="94"/>
      <c r="E9" s="94"/>
      <c r="F9" s="29"/>
      <c r="G9" s="29"/>
      <c r="H9" s="29"/>
      <c r="I9" s="29"/>
      <c r="J9" s="29"/>
      <c r="K9" s="29"/>
      <c r="L9" s="29"/>
      <c r="M9" s="29"/>
      <c r="N9" s="29"/>
      <c r="O9" s="29"/>
      <c r="P9" s="29"/>
      <c r="Q9" s="29"/>
      <c r="R9" s="29"/>
    </row>
    <row r="10" spans="1:27" ht="15" customHeight="1" x14ac:dyDescent="0.25">
      <c r="A10" s="4" t="s">
        <v>6</v>
      </c>
      <c r="B10" s="104"/>
      <c r="C10" s="29"/>
      <c r="D10" s="29"/>
      <c r="E10" s="29"/>
      <c r="F10" s="29"/>
      <c r="G10" s="29"/>
      <c r="H10" s="29"/>
      <c r="I10" s="29"/>
      <c r="J10" s="29"/>
      <c r="K10" s="29"/>
      <c r="L10" s="29"/>
      <c r="M10" s="29"/>
      <c r="N10" s="29"/>
      <c r="O10" s="29"/>
      <c r="P10" s="29"/>
      <c r="Q10" s="29"/>
      <c r="R10" s="29"/>
    </row>
    <row r="11" spans="1:27" ht="15" customHeight="1" x14ac:dyDescent="0.25">
      <c r="B11" s="3"/>
      <c r="C11" s="3"/>
      <c r="D11" s="3"/>
      <c r="E11" s="3"/>
      <c r="F11" s="3"/>
      <c r="G11" s="3"/>
      <c r="H11" s="3"/>
      <c r="I11" s="3"/>
      <c r="J11" s="3"/>
      <c r="K11" s="3"/>
      <c r="L11" s="3"/>
      <c r="M11" s="3"/>
      <c r="N11" s="3"/>
      <c r="O11" s="3"/>
      <c r="P11" s="3"/>
      <c r="Q11" s="3"/>
      <c r="R11" s="3"/>
    </row>
    <row r="12" spans="1:27" ht="15.75" thickBot="1" x14ac:dyDescent="0.3"/>
    <row r="13" spans="1:27" s="4" customFormat="1" ht="48.6" customHeight="1" thickBot="1" x14ac:dyDescent="0.3">
      <c r="A13" s="103" t="s">
        <v>7</v>
      </c>
      <c r="B13" s="63" t="s">
        <v>8</v>
      </c>
      <c r="C13" s="42"/>
      <c r="D13" s="42"/>
      <c r="E13" s="42"/>
      <c r="F13" s="42"/>
      <c r="G13" s="42"/>
      <c r="H13" s="42"/>
      <c r="I13" s="42"/>
      <c r="J13" s="42"/>
      <c r="K13" s="42"/>
      <c r="L13" s="42"/>
      <c r="M13" s="42"/>
      <c r="N13" s="42"/>
      <c r="O13" s="42"/>
      <c r="P13" s="42"/>
      <c r="Q13" s="42"/>
      <c r="R13" s="43"/>
      <c r="S13" s="44" t="s">
        <v>9</v>
      </c>
      <c r="T13" s="45" t="s">
        <v>52</v>
      </c>
      <c r="U13" s="45" t="s">
        <v>67</v>
      </c>
      <c r="V13" s="45" t="s">
        <v>66</v>
      </c>
      <c r="W13" s="224" t="s">
        <v>10</v>
      </c>
      <c r="X13" s="225"/>
      <c r="Y13" s="225"/>
      <c r="Z13" s="225"/>
      <c r="AA13" s="226"/>
    </row>
    <row r="14" spans="1:27" ht="15.75" customHeight="1" x14ac:dyDescent="0.25">
      <c r="A14" s="238" t="s">
        <v>62</v>
      </c>
      <c r="B14" s="200" t="s">
        <v>59</v>
      </c>
      <c r="C14" s="201"/>
      <c r="D14" s="201"/>
      <c r="E14" s="201"/>
      <c r="F14" s="201"/>
      <c r="G14" s="31"/>
      <c r="H14" s="31"/>
      <c r="I14" s="31"/>
      <c r="J14" s="31"/>
      <c r="K14" s="31"/>
      <c r="L14" s="31"/>
      <c r="M14" s="31"/>
      <c r="N14" s="31"/>
      <c r="O14" s="31"/>
      <c r="P14" s="31"/>
      <c r="Q14" s="31"/>
      <c r="R14" s="24"/>
      <c r="S14" s="241" t="s">
        <v>11</v>
      </c>
      <c r="T14" s="241">
        <v>5</v>
      </c>
      <c r="U14" s="241"/>
      <c r="V14" s="82"/>
      <c r="W14" s="227"/>
      <c r="X14" s="228"/>
      <c r="Y14" s="228"/>
      <c r="Z14" s="228"/>
      <c r="AA14" s="229"/>
    </row>
    <row r="15" spans="1:27" ht="15.75" customHeight="1" x14ac:dyDescent="0.25">
      <c r="A15" s="239"/>
      <c r="B15" s="202"/>
      <c r="C15" s="203"/>
      <c r="D15" s="203"/>
      <c r="E15" s="203"/>
      <c r="F15" s="203"/>
      <c r="G15" s="32"/>
      <c r="H15" s="32"/>
      <c r="I15" s="32"/>
      <c r="J15" s="32"/>
      <c r="K15" s="32"/>
      <c r="L15" s="32"/>
      <c r="M15" s="32"/>
      <c r="N15" s="32"/>
      <c r="O15" s="32"/>
      <c r="P15" s="32"/>
      <c r="Q15" s="32"/>
      <c r="R15" s="25"/>
      <c r="S15" s="242"/>
      <c r="T15" s="242"/>
      <c r="U15" s="242"/>
      <c r="V15" s="83"/>
      <c r="W15" s="230"/>
      <c r="X15" s="231"/>
      <c r="Y15" s="231"/>
      <c r="Z15" s="231"/>
      <c r="AA15" s="232"/>
    </row>
    <row r="16" spans="1:27" ht="16.5" thickBot="1" x14ac:dyDescent="0.3">
      <c r="A16" s="239"/>
      <c r="B16" s="236" t="s">
        <v>12</v>
      </c>
      <c r="C16" s="180"/>
      <c r="D16" s="180"/>
      <c r="E16" s="180"/>
      <c r="F16" s="180"/>
      <c r="G16" s="180"/>
      <c r="H16" s="180"/>
      <c r="I16" s="180"/>
      <c r="J16" s="180"/>
      <c r="K16" s="180"/>
      <c r="L16" s="180"/>
      <c r="M16" s="180"/>
      <c r="N16" s="180"/>
      <c r="O16" s="180"/>
      <c r="P16" s="180"/>
      <c r="Q16" s="180"/>
      <c r="R16" s="180"/>
      <c r="S16" s="237"/>
      <c r="T16" s="9"/>
      <c r="U16" s="105"/>
      <c r="V16" s="105"/>
      <c r="W16" s="233"/>
      <c r="X16" s="234"/>
      <c r="Y16" s="234"/>
      <c r="Z16" s="234"/>
      <c r="AA16" s="235"/>
    </row>
    <row r="17" spans="1:27" ht="17.25" customHeight="1" x14ac:dyDescent="0.25">
      <c r="A17" s="239"/>
      <c r="B17" s="215" t="s">
        <v>61</v>
      </c>
      <c r="C17" s="216"/>
      <c r="D17" s="216"/>
      <c r="E17" s="216"/>
      <c r="F17" s="31"/>
      <c r="G17" s="31"/>
      <c r="H17" s="31"/>
      <c r="I17" s="31"/>
      <c r="J17" s="31"/>
      <c r="K17" s="31"/>
      <c r="L17" s="31"/>
      <c r="M17" s="31"/>
      <c r="N17" s="31"/>
      <c r="O17" s="31"/>
      <c r="P17" s="31"/>
      <c r="Q17" s="31"/>
      <c r="R17" s="24"/>
      <c r="S17" s="6" t="s">
        <v>13</v>
      </c>
      <c r="T17" s="5">
        <v>10</v>
      </c>
      <c r="U17" s="67"/>
      <c r="V17" s="82"/>
      <c r="W17" s="246"/>
      <c r="X17" s="247"/>
      <c r="Y17" s="247"/>
      <c r="Z17" s="247"/>
      <c r="AA17" s="248"/>
    </row>
    <row r="18" spans="1:27" ht="18" customHeight="1" x14ac:dyDescent="0.25">
      <c r="A18" s="239"/>
      <c r="B18" s="217"/>
      <c r="C18" s="218"/>
      <c r="D18" s="218"/>
      <c r="E18" s="218"/>
      <c r="F18" s="30"/>
      <c r="G18" s="210"/>
      <c r="H18" s="211"/>
      <c r="I18" s="212"/>
      <c r="J18" s="33" t="s">
        <v>14</v>
      </c>
      <c r="K18" s="210"/>
      <c r="L18" s="211"/>
      <c r="M18" s="212"/>
      <c r="N18" s="33" t="s">
        <v>15</v>
      </c>
      <c r="O18" s="243" t="str">
        <f>IF(TotalDevelopmentCosts, TotalEligibleFunding/TotalDevelopmentCosts, "")</f>
        <v/>
      </c>
      <c r="P18" s="244"/>
      <c r="Q18" s="245"/>
      <c r="R18" s="26"/>
      <c r="S18" s="7" t="s">
        <v>16</v>
      </c>
      <c r="T18" s="8">
        <v>8</v>
      </c>
      <c r="U18" s="68"/>
      <c r="V18" s="83"/>
      <c r="W18" s="249"/>
      <c r="X18" s="250"/>
      <c r="Y18" s="250"/>
      <c r="Z18" s="250"/>
      <c r="AA18" s="251"/>
    </row>
    <row r="19" spans="1:27" ht="26.25" customHeight="1" x14ac:dyDescent="0.25">
      <c r="A19" s="239"/>
      <c r="B19" s="217"/>
      <c r="C19" s="218"/>
      <c r="D19" s="218"/>
      <c r="E19" s="218"/>
      <c r="F19" s="30"/>
      <c r="G19" s="171" t="s">
        <v>17</v>
      </c>
      <c r="H19" s="171"/>
      <c r="I19" s="171"/>
      <c r="J19" s="30"/>
      <c r="K19" s="171" t="s">
        <v>18</v>
      </c>
      <c r="L19" s="171"/>
      <c r="M19" s="171"/>
      <c r="N19" s="30"/>
      <c r="O19" s="118" t="s">
        <v>19</v>
      </c>
      <c r="P19" s="118"/>
      <c r="Q19" s="118"/>
      <c r="R19" s="26"/>
      <c r="S19" s="7" t="s">
        <v>20</v>
      </c>
      <c r="T19" s="10">
        <v>6</v>
      </c>
      <c r="U19" s="66"/>
      <c r="V19" s="22"/>
      <c r="W19" s="249"/>
      <c r="X19" s="250"/>
      <c r="Y19" s="250"/>
      <c r="Z19" s="250"/>
      <c r="AA19" s="251"/>
    </row>
    <row r="20" spans="1:27" ht="15.75" x14ac:dyDescent="0.25">
      <c r="A20" s="239"/>
      <c r="B20" s="217"/>
      <c r="C20" s="218"/>
      <c r="D20" s="218"/>
      <c r="E20" s="218"/>
      <c r="F20" s="30"/>
      <c r="G20" s="171"/>
      <c r="H20" s="171"/>
      <c r="I20" s="171"/>
      <c r="J20" s="30"/>
      <c r="K20" s="171"/>
      <c r="L20" s="171"/>
      <c r="M20" s="171"/>
      <c r="N20" s="30"/>
      <c r="O20" s="171"/>
      <c r="P20" s="171"/>
      <c r="Q20" s="171"/>
      <c r="R20" s="26"/>
      <c r="S20" s="7" t="s">
        <v>21</v>
      </c>
      <c r="T20" s="10">
        <v>4</v>
      </c>
      <c r="U20" s="22"/>
      <c r="V20" s="22"/>
      <c r="W20" s="249"/>
      <c r="X20" s="250"/>
      <c r="Y20" s="250"/>
      <c r="Z20" s="250"/>
      <c r="AA20" s="251"/>
    </row>
    <row r="21" spans="1:27" ht="18" customHeight="1" x14ac:dyDescent="0.25">
      <c r="A21" s="239"/>
      <c r="B21" s="219"/>
      <c r="C21" s="220"/>
      <c r="D21" s="220"/>
      <c r="E21" s="220"/>
      <c r="F21" s="32"/>
      <c r="G21" s="203" t="s">
        <v>60</v>
      </c>
      <c r="H21" s="203"/>
      <c r="I21" s="203"/>
      <c r="J21" s="203"/>
      <c r="K21" s="203"/>
      <c r="L21" s="203"/>
      <c r="M21" s="32"/>
      <c r="N21" s="32"/>
      <c r="O21" s="32"/>
      <c r="P21" s="32"/>
      <c r="Q21" s="32"/>
      <c r="R21" s="25"/>
      <c r="S21" s="7" t="s">
        <v>22</v>
      </c>
      <c r="T21" s="10">
        <v>2</v>
      </c>
      <c r="U21" s="22"/>
      <c r="V21" s="22"/>
      <c r="W21" s="249"/>
      <c r="X21" s="250"/>
      <c r="Y21" s="250"/>
      <c r="Z21" s="250"/>
      <c r="AA21" s="251"/>
    </row>
    <row r="22" spans="1:27" ht="16.5" thickBot="1" x14ac:dyDescent="0.3">
      <c r="A22" s="240"/>
      <c r="B22" s="178" t="s">
        <v>23</v>
      </c>
      <c r="C22" s="179"/>
      <c r="D22" s="179"/>
      <c r="E22" s="179"/>
      <c r="F22" s="179"/>
      <c r="G22" s="179"/>
      <c r="H22" s="179"/>
      <c r="I22" s="179"/>
      <c r="J22" s="179"/>
      <c r="K22" s="179"/>
      <c r="L22" s="179"/>
      <c r="M22" s="179"/>
      <c r="N22" s="179"/>
      <c r="O22" s="179"/>
      <c r="P22" s="179"/>
      <c r="Q22" s="179"/>
      <c r="R22" s="179"/>
      <c r="S22" s="180"/>
      <c r="T22" s="9"/>
      <c r="U22" s="74" cm="1">
        <f t="array" ref="U22">IFERROR(IF(FundsCommitted="", 0,_xlfn.IFS(FundsCommitted&gt;=0.8, "10", FundsCommitted&gt;=0.6, "8", FundsCommitted&gt;=0.4, "6", FundsCommitted&gt;=0.2, "4", FundsCommitted&gt;0, "2")),"")</f>
        <v>0</v>
      </c>
      <c r="V22" s="105"/>
      <c r="W22" s="252"/>
      <c r="X22" s="253"/>
      <c r="Y22" s="253"/>
      <c r="Z22" s="253"/>
      <c r="AA22" s="254"/>
    </row>
    <row r="23" spans="1:27" ht="16.5" thickBot="1" x14ac:dyDescent="0.3">
      <c r="A23" s="213" t="s">
        <v>24</v>
      </c>
      <c r="B23" s="214"/>
      <c r="C23" s="214"/>
      <c r="D23" s="214"/>
      <c r="E23" s="214"/>
      <c r="F23" s="214"/>
      <c r="G23" s="214"/>
      <c r="H23" s="214"/>
      <c r="I23" s="214"/>
      <c r="J23" s="214"/>
      <c r="K23" s="214"/>
      <c r="L23" s="214"/>
      <c r="M23" s="214"/>
      <c r="N23" s="214"/>
      <c r="O23" s="214"/>
      <c r="P23" s="214"/>
      <c r="Q23" s="214"/>
      <c r="R23" s="214"/>
      <c r="S23" s="214"/>
      <c r="T23" s="46"/>
      <c r="U23" s="73">
        <f>IFERROR(Applicant_TotalPoints_SecuredFunding+Applicant_TotalPoints_ZoningAndApprovals, Applicant_TotalPoints_ZoningAndApprovals)</f>
        <v>0</v>
      </c>
      <c r="V23" s="73">
        <f>SUM(V16,V22)</f>
        <v>0</v>
      </c>
      <c r="W23" s="168"/>
      <c r="X23" s="169"/>
      <c r="Y23" s="169"/>
      <c r="Z23" s="169"/>
      <c r="AA23" s="170"/>
    </row>
    <row r="24" spans="1:27" ht="15.75" x14ac:dyDescent="0.25">
      <c r="A24" s="198" t="s">
        <v>25</v>
      </c>
      <c r="B24" s="200" t="s">
        <v>26</v>
      </c>
      <c r="C24" s="201"/>
      <c r="D24" s="201"/>
      <c r="E24" s="201"/>
      <c r="F24" s="24"/>
      <c r="G24" s="115"/>
      <c r="H24" s="116"/>
      <c r="I24" s="117"/>
      <c r="J24" s="60" t="s">
        <v>14</v>
      </c>
      <c r="K24" s="115"/>
      <c r="L24" s="116"/>
      <c r="M24" s="117"/>
      <c r="N24" s="34" t="s">
        <v>15</v>
      </c>
      <c r="O24" s="123">
        <f>IF(TotalUnits, MarketRateUnits/TotalUnits,0)</f>
        <v>0</v>
      </c>
      <c r="P24" s="124"/>
      <c r="Q24" s="125"/>
      <c r="R24" s="59"/>
      <c r="S24" s="11">
        <v>1</v>
      </c>
      <c r="T24" s="12">
        <v>9</v>
      </c>
      <c r="U24" s="23"/>
      <c r="V24" s="23"/>
      <c r="W24" s="172"/>
      <c r="X24" s="173"/>
      <c r="Y24" s="173"/>
      <c r="Z24" s="173"/>
      <c r="AA24" s="174"/>
    </row>
    <row r="25" spans="1:27" ht="15.75" x14ac:dyDescent="0.25">
      <c r="A25" s="188"/>
      <c r="B25" s="135"/>
      <c r="C25" s="136"/>
      <c r="D25" s="136"/>
      <c r="E25" s="136"/>
      <c r="F25" s="30"/>
      <c r="G25" s="118" t="s">
        <v>53</v>
      </c>
      <c r="H25" s="118"/>
      <c r="I25" s="118"/>
      <c r="J25" s="30"/>
      <c r="K25" s="118" t="s">
        <v>54</v>
      </c>
      <c r="L25" s="118"/>
      <c r="M25" s="118"/>
      <c r="N25" s="30"/>
      <c r="O25" s="118" t="s">
        <v>26</v>
      </c>
      <c r="P25" s="118"/>
      <c r="Q25" s="118"/>
      <c r="R25" s="26"/>
      <c r="S25" s="13" t="s">
        <v>27</v>
      </c>
      <c r="T25" s="10">
        <v>7</v>
      </c>
      <c r="U25" s="22"/>
      <c r="V25" s="22"/>
      <c r="W25" s="175"/>
      <c r="X25" s="176"/>
      <c r="Y25" s="176"/>
      <c r="Z25" s="176"/>
      <c r="AA25" s="177"/>
    </row>
    <row r="26" spans="1:27" ht="15.75" x14ac:dyDescent="0.25">
      <c r="A26" s="188"/>
      <c r="B26" s="202"/>
      <c r="C26" s="203"/>
      <c r="D26" s="203"/>
      <c r="E26" s="203"/>
      <c r="F26" s="32"/>
      <c r="G26" s="126"/>
      <c r="H26" s="126"/>
      <c r="I26" s="126"/>
      <c r="J26" s="32"/>
      <c r="K26" s="126"/>
      <c r="L26" s="126"/>
      <c r="M26" s="126"/>
      <c r="N26" s="32"/>
      <c r="O26" s="126"/>
      <c r="P26" s="126"/>
      <c r="Q26" s="126"/>
      <c r="R26" s="25"/>
      <c r="S26" s="13" t="s">
        <v>28</v>
      </c>
      <c r="T26" s="10">
        <v>5</v>
      </c>
      <c r="U26" s="22"/>
      <c r="V26" s="22"/>
      <c r="W26" s="175"/>
      <c r="X26" s="176"/>
      <c r="Y26" s="176"/>
      <c r="Z26" s="176"/>
      <c r="AA26" s="177"/>
    </row>
    <row r="27" spans="1:27" ht="16.5" thickBot="1" x14ac:dyDescent="0.3">
      <c r="A27" s="188"/>
      <c r="B27" s="178" t="s">
        <v>29</v>
      </c>
      <c r="C27" s="179"/>
      <c r="D27" s="179"/>
      <c r="E27" s="179"/>
      <c r="F27" s="179"/>
      <c r="G27" s="179"/>
      <c r="H27" s="179"/>
      <c r="I27" s="179"/>
      <c r="J27" s="179"/>
      <c r="K27" s="179"/>
      <c r="L27" s="179"/>
      <c r="M27" s="179"/>
      <c r="N27" s="179"/>
      <c r="O27" s="179"/>
      <c r="P27" s="179"/>
      <c r="Q27" s="179"/>
      <c r="R27" s="179"/>
      <c r="S27" s="180"/>
      <c r="T27" s="14"/>
      <c r="U27" s="75" cm="1">
        <f t="array" ref="U27">IFERROR(IF(ShareOfMarketRateUnits=0,0,_xlfn.IFS(ShareOfMarketRateUnits=1, "9", ShareOfMarketRateUnits&gt;0.5, "7", ShareOfMarketRateUnits&gt;0, "5")), "")</f>
        <v>0</v>
      </c>
      <c r="V27" s="105"/>
      <c r="W27" s="144"/>
      <c r="X27" s="145"/>
      <c r="Y27" s="145"/>
      <c r="Z27" s="145"/>
      <c r="AA27" s="146"/>
    </row>
    <row r="28" spans="1:27" ht="15.75" x14ac:dyDescent="0.25">
      <c r="A28" s="188"/>
      <c r="B28" s="200" t="s">
        <v>30</v>
      </c>
      <c r="C28" s="201"/>
      <c r="D28" s="201"/>
      <c r="E28" s="201"/>
      <c r="F28" s="48"/>
      <c r="G28" s="48"/>
      <c r="H28" s="48"/>
      <c r="I28" s="48"/>
      <c r="J28" s="48"/>
      <c r="K28" s="48"/>
      <c r="L28" s="48"/>
      <c r="M28" s="48"/>
      <c r="N28" s="48"/>
      <c r="O28" s="48"/>
      <c r="P28" s="48"/>
      <c r="Q28" s="48"/>
      <c r="R28" s="49"/>
      <c r="S28" s="6" t="s">
        <v>31</v>
      </c>
      <c r="T28" s="12">
        <v>6</v>
      </c>
      <c r="U28" s="77"/>
      <c r="V28" s="84"/>
      <c r="W28" s="172"/>
      <c r="X28" s="173"/>
      <c r="Y28" s="173"/>
      <c r="Z28" s="173"/>
      <c r="AA28" s="174"/>
    </row>
    <row r="29" spans="1:27" ht="15.75" x14ac:dyDescent="0.25">
      <c r="A29" s="188"/>
      <c r="B29" s="202"/>
      <c r="C29" s="203"/>
      <c r="D29" s="203"/>
      <c r="E29" s="203"/>
      <c r="F29" s="50"/>
      <c r="G29" s="50"/>
      <c r="H29" s="50"/>
      <c r="I29" s="50"/>
      <c r="J29" s="50"/>
      <c r="K29" s="50"/>
      <c r="L29" s="50"/>
      <c r="M29" s="50"/>
      <c r="N29" s="50"/>
      <c r="O29" s="50"/>
      <c r="P29" s="50"/>
      <c r="Q29" s="50"/>
      <c r="R29" s="51"/>
      <c r="S29" s="7" t="s">
        <v>32</v>
      </c>
      <c r="T29" s="10">
        <v>3</v>
      </c>
      <c r="U29" s="78"/>
      <c r="V29" s="85"/>
      <c r="W29" s="175"/>
      <c r="X29" s="176"/>
      <c r="Y29" s="176"/>
      <c r="Z29" s="176"/>
      <c r="AA29" s="177"/>
    </row>
    <row r="30" spans="1:27" ht="16.5" thickBot="1" x14ac:dyDescent="0.3">
      <c r="A30" s="199"/>
      <c r="B30" s="178" t="s">
        <v>33</v>
      </c>
      <c r="C30" s="179"/>
      <c r="D30" s="179"/>
      <c r="E30" s="179"/>
      <c r="F30" s="179"/>
      <c r="G30" s="179"/>
      <c r="H30" s="179"/>
      <c r="I30" s="179"/>
      <c r="J30" s="179"/>
      <c r="K30" s="179"/>
      <c r="L30" s="179"/>
      <c r="M30" s="179"/>
      <c r="N30" s="179"/>
      <c r="O30" s="179"/>
      <c r="P30" s="179"/>
      <c r="Q30" s="179"/>
      <c r="R30" s="179"/>
      <c r="S30" s="180"/>
      <c r="T30" s="14"/>
      <c r="U30" s="93" cm="1">
        <f t="array" ref="U30">_xlfn.IFS(TotalUnits="", 0, TotalUnits&lt;=20, "6", TotalUnits&lt;=40, "3", TotalUnits&gt;=41, "0")</f>
        <v>0</v>
      </c>
      <c r="V30" s="106"/>
      <c r="W30" s="144"/>
      <c r="X30" s="145"/>
      <c r="Y30" s="145"/>
      <c r="Z30" s="145"/>
      <c r="AA30" s="146"/>
    </row>
    <row r="31" spans="1:27" ht="16.5" thickBot="1" x14ac:dyDescent="0.3">
      <c r="A31" s="181" t="s">
        <v>34</v>
      </c>
      <c r="B31" s="182"/>
      <c r="C31" s="182"/>
      <c r="D31" s="182"/>
      <c r="E31" s="182"/>
      <c r="F31" s="182"/>
      <c r="G31" s="182"/>
      <c r="H31" s="182"/>
      <c r="I31" s="182"/>
      <c r="J31" s="182"/>
      <c r="K31" s="182"/>
      <c r="L31" s="182"/>
      <c r="M31" s="182"/>
      <c r="N31" s="182"/>
      <c r="O31" s="182"/>
      <c r="P31" s="182"/>
      <c r="Q31" s="182"/>
      <c r="R31" s="182"/>
      <c r="S31" s="183"/>
      <c r="T31" s="46"/>
      <c r="U31" s="86">
        <f>Applicant_TotalPoints_ShareOfMarketRateUnits+Applicant_TotalPoints_NumberOfUnits</f>
        <v>0</v>
      </c>
      <c r="V31" s="86">
        <f>SUM(V27,V30)</f>
        <v>0</v>
      </c>
      <c r="W31" s="184"/>
      <c r="X31" s="185"/>
      <c r="Y31" s="185"/>
      <c r="Z31" s="185"/>
      <c r="AA31" s="186"/>
    </row>
    <row r="32" spans="1:27" ht="15.75" x14ac:dyDescent="0.25">
      <c r="A32" s="187" t="s">
        <v>35</v>
      </c>
      <c r="B32" s="135" t="s">
        <v>36</v>
      </c>
      <c r="C32" s="136"/>
      <c r="D32" s="136"/>
      <c r="E32" s="136"/>
      <c r="F32" s="69"/>
      <c r="G32" s="127"/>
      <c r="H32" s="128"/>
      <c r="I32" s="129"/>
      <c r="J32" s="72" t="s">
        <v>14</v>
      </c>
      <c r="K32" s="130">
        <f>TotalDevelopmentCosts</f>
        <v>0</v>
      </c>
      <c r="L32" s="126"/>
      <c r="M32" s="131"/>
      <c r="N32" s="72" t="s">
        <v>15</v>
      </c>
      <c r="O32" s="132">
        <f>IF(TotalDevelopmentCosts,FundingRequest/TotalDevelopmentCosts, 0)</f>
        <v>0</v>
      </c>
      <c r="P32" s="133"/>
      <c r="Q32" s="134"/>
      <c r="R32" s="70"/>
      <c r="S32" s="71" t="s">
        <v>37</v>
      </c>
      <c r="T32" s="12">
        <v>25</v>
      </c>
      <c r="U32" s="23"/>
      <c r="V32" s="23"/>
      <c r="W32" s="189"/>
      <c r="X32" s="190"/>
      <c r="Y32" s="190"/>
      <c r="Z32" s="190"/>
      <c r="AA32" s="191"/>
    </row>
    <row r="33" spans="1:27" ht="15.75" x14ac:dyDescent="0.25">
      <c r="A33" s="188"/>
      <c r="B33" s="135"/>
      <c r="C33" s="136"/>
      <c r="D33" s="136"/>
      <c r="E33" s="136"/>
      <c r="F33" s="35"/>
      <c r="G33" s="118" t="s">
        <v>55</v>
      </c>
      <c r="H33" s="118"/>
      <c r="I33" s="118"/>
      <c r="J33" s="35"/>
      <c r="K33" s="118" t="s">
        <v>18</v>
      </c>
      <c r="L33" s="118"/>
      <c r="M33" s="118"/>
      <c r="N33" s="35"/>
      <c r="O33" s="118" t="s">
        <v>56</v>
      </c>
      <c r="P33" s="118"/>
      <c r="Q33" s="118"/>
      <c r="R33" s="52"/>
      <c r="S33" s="7" t="s">
        <v>38</v>
      </c>
      <c r="T33" s="10">
        <v>15</v>
      </c>
      <c r="U33" s="22"/>
      <c r="V33" s="22"/>
      <c r="W33" s="192"/>
      <c r="X33" s="193"/>
      <c r="Y33" s="193"/>
      <c r="Z33" s="193"/>
      <c r="AA33" s="194"/>
    </row>
    <row r="34" spans="1:27" ht="16.5" thickBot="1" x14ac:dyDescent="0.3">
      <c r="A34" s="188"/>
      <c r="B34" s="137"/>
      <c r="C34" s="138"/>
      <c r="D34" s="138"/>
      <c r="E34" s="138"/>
      <c r="F34" s="35"/>
      <c r="G34" s="119"/>
      <c r="H34" s="119"/>
      <c r="I34" s="119"/>
      <c r="J34" s="35"/>
      <c r="K34" s="119"/>
      <c r="L34" s="119"/>
      <c r="M34" s="119"/>
      <c r="N34" s="35"/>
      <c r="O34" s="119"/>
      <c r="P34" s="119"/>
      <c r="Q34" s="119"/>
      <c r="R34" s="52"/>
      <c r="S34" s="15" t="s">
        <v>39</v>
      </c>
      <c r="T34" s="16">
        <v>10</v>
      </c>
      <c r="U34" s="75" cm="1">
        <f t="array" ref="U34">IFERROR(IF(FundingRequestAsPercentOfTDC=0, 0,_xlfn.IFS(FundingRequestAsPercentOfTDC&gt;=0.501, "0", FundingRequestAsPercentOfTDC&gt;0.4, "10", FundingRequestAsPercentOfTDC&gt;0.25, "15", FundingRequestAsPercentOfTDC&gt;0, "25")), "")</f>
        <v>0</v>
      </c>
      <c r="V34" s="105"/>
      <c r="W34" s="195"/>
      <c r="X34" s="196"/>
      <c r="Y34" s="196"/>
      <c r="Z34" s="196"/>
      <c r="AA34" s="197"/>
    </row>
    <row r="35" spans="1:27" ht="15.75" x14ac:dyDescent="0.25">
      <c r="A35" s="204" t="s">
        <v>40</v>
      </c>
      <c r="B35" s="205"/>
      <c r="C35" s="205"/>
      <c r="D35" s="205"/>
      <c r="E35" s="205"/>
      <c r="F35" s="205"/>
      <c r="G35" s="205"/>
      <c r="H35" s="205"/>
      <c r="I35" s="205"/>
      <c r="J35" s="205"/>
      <c r="K35" s="205"/>
      <c r="L35" s="205"/>
      <c r="M35" s="205"/>
      <c r="N35" s="205"/>
      <c r="O35" s="205"/>
      <c r="P35" s="205"/>
      <c r="Q35" s="205"/>
      <c r="R35" s="205"/>
      <c r="S35" s="206"/>
      <c r="T35" s="47"/>
      <c r="U35" s="87">
        <f>Applicant_TotalPoints_FundingRequestAsPercentOfTDC</f>
        <v>0</v>
      </c>
      <c r="V35" s="87">
        <f>Agency_TotalPoints_FundingRequestAsPercentOfTDC</f>
        <v>0</v>
      </c>
      <c r="W35" s="207"/>
      <c r="X35" s="208"/>
      <c r="Y35" s="208"/>
      <c r="Z35" s="208"/>
      <c r="AA35" s="209"/>
    </row>
    <row r="36" spans="1:27" ht="15.75" x14ac:dyDescent="0.25">
      <c r="A36" s="139" t="s">
        <v>41</v>
      </c>
      <c r="B36" s="165" t="s">
        <v>42</v>
      </c>
      <c r="C36" s="166"/>
      <c r="D36" s="166"/>
      <c r="E36" s="166"/>
      <c r="F36" s="53"/>
      <c r="G36" s="53"/>
      <c r="H36" s="53"/>
      <c r="I36" s="53"/>
      <c r="J36" s="53"/>
      <c r="K36" s="53"/>
      <c r="L36" s="53"/>
      <c r="M36" s="53"/>
      <c r="N36" s="53"/>
      <c r="O36" s="53"/>
      <c r="P36" s="53"/>
      <c r="Q36" s="53"/>
      <c r="R36" s="54"/>
      <c r="S36" s="7" t="s">
        <v>43</v>
      </c>
      <c r="T36" s="10">
        <v>15</v>
      </c>
      <c r="U36" s="163"/>
      <c r="V36" s="163"/>
      <c r="W36" s="141"/>
      <c r="X36" s="142"/>
      <c r="Y36" s="142"/>
      <c r="Z36" s="142"/>
      <c r="AA36" s="143"/>
    </row>
    <row r="37" spans="1:27" ht="16.5" thickBot="1" x14ac:dyDescent="0.3">
      <c r="A37" s="140"/>
      <c r="B37" s="167"/>
      <c r="C37" s="138"/>
      <c r="D37" s="138"/>
      <c r="E37" s="138"/>
      <c r="F37" s="55"/>
      <c r="G37" s="55"/>
      <c r="H37" s="55"/>
      <c r="I37" s="55"/>
      <c r="J37" s="55"/>
      <c r="K37" s="55"/>
      <c r="L37" s="55"/>
      <c r="M37" s="55"/>
      <c r="N37" s="55"/>
      <c r="O37" s="55"/>
      <c r="P37" s="55"/>
      <c r="Q37" s="55"/>
      <c r="R37" s="56"/>
      <c r="S37" s="17" t="s">
        <v>44</v>
      </c>
      <c r="T37" s="18">
        <v>7</v>
      </c>
      <c r="U37" s="164"/>
      <c r="V37" s="164"/>
      <c r="W37" s="144"/>
      <c r="X37" s="145"/>
      <c r="Y37" s="145"/>
      <c r="Z37" s="145"/>
      <c r="AA37" s="146"/>
    </row>
    <row r="38" spans="1:27" ht="16.5" thickBot="1" x14ac:dyDescent="0.3">
      <c r="A38" s="120" t="s">
        <v>45</v>
      </c>
      <c r="B38" s="121"/>
      <c r="C38" s="121"/>
      <c r="D38" s="121"/>
      <c r="E38" s="121"/>
      <c r="F38" s="121"/>
      <c r="G38" s="121"/>
      <c r="H38" s="121"/>
      <c r="I38" s="121"/>
      <c r="J38" s="121"/>
      <c r="K38" s="121"/>
      <c r="L38" s="121"/>
      <c r="M38" s="121"/>
      <c r="N38" s="121"/>
      <c r="O38" s="121"/>
      <c r="P38" s="121"/>
      <c r="Q38" s="121"/>
      <c r="R38" s="121"/>
      <c r="S38" s="122"/>
      <c r="T38" s="46"/>
      <c r="U38" s="88">
        <f>Applicant_TotalPoints_BasedOnEligibleProjectAreaPopulations</f>
        <v>0</v>
      </c>
      <c r="V38" s="88">
        <f>Agency_TotalPoints_BasedOnEligibleProjectAreaPopulations</f>
        <v>0</v>
      </c>
      <c r="W38" s="153"/>
      <c r="X38" s="153"/>
      <c r="Y38" s="153"/>
      <c r="Z38" s="153"/>
      <c r="AA38" s="154"/>
    </row>
    <row r="39" spans="1:27" ht="65.25" customHeight="1" thickBot="1" x14ac:dyDescent="0.3">
      <c r="A39" s="19" t="s">
        <v>63</v>
      </c>
      <c r="B39" s="79" t="s">
        <v>65</v>
      </c>
      <c r="C39" s="58"/>
      <c r="D39" s="58"/>
      <c r="E39" s="58"/>
      <c r="F39" s="57"/>
      <c r="G39" s="57"/>
      <c r="H39" s="57"/>
      <c r="I39" s="57"/>
      <c r="J39" s="57"/>
      <c r="K39" s="57"/>
      <c r="L39" s="57"/>
      <c r="M39" s="57"/>
      <c r="N39" s="57"/>
      <c r="O39" s="57"/>
      <c r="P39" s="57"/>
      <c r="Q39" s="57"/>
      <c r="R39" s="27"/>
      <c r="S39" s="64" t="s">
        <v>11</v>
      </c>
      <c r="T39" s="20">
        <v>3</v>
      </c>
      <c r="U39" s="107"/>
      <c r="V39" s="107"/>
      <c r="W39" s="150"/>
      <c r="X39" s="150"/>
      <c r="Y39" s="150"/>
      <c r="Z39" s="150"/>
      <c r="AA39" s="151"/>
    </row>
    <row r="40" spans="1:27" ht="16.5" thickBot="1" x14ac:dyDescent="0.3">
      <c r="A40" s="152" t="s">
        <v>64</v>
      </c>
      <c r="B40" s="121"/>
      <c r="C40" s="121"/>
      <c r="D40" s="121"/>
      <c r="E40" s="121"/>
      <c r="F40" s="121"/>
      <c r="G40" s="121"/>
      <c r="H40" s="121"/>
      <c r="I40" s="121"/>
      <c r="J40" s="121"/>
      <c r="K40" s="121"/>
      <c r="L40" s="121"/>
      <c r="M40" s="121"/>
      <c r="N40" s="121"/>
      <c r="O40" s="121"/>
      <c r="P40" s="121"/>
      <c r="Q40" s="121"/>
      <c r="R40" s="121"/>
      <c r="S40" s="122"/>
      <c r="T40" s="46"/>
      <c r="U40" s="88">
        <f>Applicant_TotalPoints_EligibleProjectAreaOutsideMetroCountry</f>
        <v>0</v>
      </c>
      <c r="V40" s="88">
        <f>Agency_TotalPoints_EligibleProjectAreaOutsideMetroCountry</f>
        <v>0</v>
      </c>
      <c r="W40" s="153"/>
      <c r="X40" s="153"/>
      <c r="Y40" s="153"/>
      <c r="Z40" s="153"/>
      <c r="AA40" s="154"/>
    </row>
    <row r="41" spans="1:27" ht="33.75" customHeight="1" thickBot="1" x14ac:dyDescent="0.3">
      <c r="A41" s="19" t="s">
        <v>46</v>
      </c>
      <c r="B41" s="159" t="s">
        <v>47</v>
      </c>
      <c r="C41" s="160"/>
      <c r="D41" s="160"/>
      <c r="E41" s="160"/>
      <c r="F41" s="58"/>
      <c r="G41" s="58"/>
      <c r="H41" s="58"/>
      <c r="I41" s="58"/>
      <c r="J41" s="58"/>
      <c r="K41" s="58"/>
      <c r="L41" s="58"/>
      <c r="M41" s="58"/>
      <c r="N41" s="58"/>
      <c r="O41" s="58"/>
      <c r="P41" s="58"/>
      <c r="Q41" s="58"/>
      <c r="R41" s="28"/>
      <c r="S41" s="65" t="s">
        <v>11</v>
      </c>
      <c r="T41" s="61">
        <v>3</v>
      </c>
      <c r="U41" s="108"/>
      <c r="V41" s="107"/>
      <c r="W41" s="150"/>
      <c r="X41" s="150"/>
      <c r="Y41" s="150"/>
      <c r="Z41" s="150"/>
      <c r="AA41" s="151"/>
    </row>
    <row r="42" spans="1:27" ht="15.75" x14ac:dyDescent="0.25">
      <c r="A42" s="152" t="s">
        <v>48</v>
      </c>
      <c r="B42" s="155"/>
      <c r="C42" s="155"/>
      <c r="D42" s="155"/>
      <c r="E42" s="155"/>
      <c r="F42" s="155"/>
      <c r="G42" s="155"/>
      <c r="H42" s="155"/>
      <c r="I42" s="155"/>
      <c r="J42" s="155"/>
      <c r="K42" s="155"/>
      <c r="L42" s="155"/>
      <c r="M42" s="155"/>
      <c r="N42" s="155"/>
      <c r="O42" s="155"/>
      <c r="P42" s="155"/>
      <c r="Q42" s="155"/>
      <c r="R42" s="155"/>
      <c r="S42" s="155"/>
      <c r="T42" s="47"/>
      <c r="U42" s="89">
        <f>Applicant_TotalPoints_Incentive</f>
        <v>0</v>
      </c>
      <c r="V42" s="90">
        <f>Agency_TotalPoints_Incentive</f>
        <v>0</v>
      </c>
      <c r="W42" s="156"/>
      <c r="X42" s="157"/>
      <c r="Y42" s="157"/>
      <c r="Z42" s="157"/>
      <c r="AA42" s="158"/>
    </row>
    <row r="43" spans="1:27" s="21" customFormat="1" ht="19.5" thickBot="1" x14ac:dyDescent="0.35">
      <c r="A43" s="161" t="s">
        <v>49</v>
      </c>
      <c r="B43" s="162"/>
      <c r="C43" s="162"/>
      <c r="D43" s="162"/>
      <c r="E43" s="162"/>
      <c r="F43" s="162"/>
      <c r="G43" s="162"/>
      <c r="H43" s="162"/>
      <c r="I43" s="162"/>
      <c r="J43" s="162"/>
      <c r="K43" s="162"/>
      <c r="L43" s="162"/>
      <c r="M43" s="162"/>
      <c r="N43" s="162"/>
      <c r="O43" s="162"/>
      <c r="P43" s="162"/>
      <c r="Q43" s="162"/>
      <c r="R43" s="162"/>
      <c r="S43" s="162"/>
      <c r="T43" s="62"/>
      <c r="U43" s="91">
        <f>Applicant_TotalPoints_ReadinessToProceed+Applicant_TotalPoints_MarketCharacteristics+Applicant_TotalPoints_Leverage+Applicant_TotalPoints_EligibleProjectAreaSize+Applicant_TotalPoints_GeographicPreference+Applicant_TotalPoints_OpportunityZone</f>
        <v>0</v>
      </c>
      <c r="V43" s="92">
        <f>SUM(V23,V31,V35,V38,V40,V42)</f>
        <v>0</v>
      </c>
      <c r="W43" s="147" t="str">
        <f>IF(Applicant_TotalPoints_AllCategoriesCombined&gt;76, "Total score cannot be greater than 76 points", "")</f>
        <v/>
      </c>
      <c r="X43" s="148"/>
      <c r="Y43" s="148"/>
      <c r="Z43" s="148"/>
      <c r="AA43" s="149"/>
    </row>
  </sheetData>
  <sheetProtection algorithmName="SHA-512" hashValue="k8DHNxnatn+3wnwBriP8z+wGyCfLd1EXcKpW2s2eSSnTknbtqOfK28O/YKtehr2x97XteLwqJZlyNxucVUpd0A==" saltValue="5k+BTLdMkPXYaata1reneg==" spinCount="100000" sheet="1" objects="1" scenarios="1"/>
  <mergeCells count="65">
    <mergeCell ref="A2:S2"/>
    <mergeCell ref="A3:S3"/>
    <mergeCell ref="A4:S4"/>
    <mergeCell ref="W13:AA13"/>
    <mergeCell ref="W14:AA16"/>
    <mergeCell ref="B16:S16"/>
    <mergeCell ref="A14:A22"/>
    <mergeCell ref="B14:F15"/>
    <mergeCell ref="G18:I18"/>
    <mergeCell ref="G19:I20"/>
    <mergeCell ref="S14:S15"/>
    <mergeCell ref="T14:T15"/>
    <mergeCell ref="U14:U15"/>
    <mergeCell ref="O18:Q18"/>
    <mergeCell ref="O19:Q20"/>
    <mergeCell ref="W17:AA22"/>
    <mergeCell ref="K18:M18"/>
    <mergeCell ref="B22:S22"/>
    <mergeCell ref="A23:S23"/>
    <mergeCell ref="G21:L21"/>
    <mergeCell ref="B17:E21"/>
    <mergeCell ref="W23:AA23"/>
    <mergeCell ref="K19:M20"/>
    <mergeCell ref="W38:AA38"/>
    <mergeCell ref="W28:AA30"/>
    <mergeCell ref="B30:S30"/>
    <mergeCell ref="A31:S31"/>
    <mergeCell ref="W31:AA31"/>
    <mergeCell ref="A32:A34"/>
    <mergeCell ref="W32:AA34"/>
    <mergeCell ref="A24:A30"/>
    <mergeCell ref="W24:AA27"/>
    <mergeCell ref="B27:S27"/>
    <mergeCell ref="B24:E26"/>
    <mergeCell ref="B28:E29"/>
    <mergeCell ref="A35:S35"/>
    <mergeCell ref="W35:AA35"/>
    <mergeCell ref="W36:AA37"/>
    <mergeCell ref="W43:AA43"/>
    <mergeCell ref="W39:AA39"/>
    <mergeCell ref="A40:S40"/>
    <mergeCell ref="W40:AA40"/>
    <mergeCell ref="W41:AA41"/>
    <mergeCell ref="A42:S42"/>
    <mergeCell ref="W42:AA42"/>
    <mergeCell ref="B41:E41"/>
    <mergeCell ref="A43:S43"/>
    <mergeCell ref="V36:V37"/>
    <mergeCell ref="U36:U37"/>
    <mergeCell ref="B36:E37"/>
    <mergeCell ref="G24:I24"/>
    <mergeCell ref="G33:I34"/>
    <mergeCell ref="A38:S38"/>
    <mergeCell ref="K24:M24"/>
    <mergeCell ref="O24:Q24"/>
    <mergeCell ref="G25:I26"/>
    <mergeCell ref="K25:M26"/>
    <mergeCell ref="O25:Q26"/>
    <mergeCell ref="K33:M34"/>
    <mergeCell ref="O33:Q34"/>
    <mergeCell ref="G32:I32"/>
    <mergeCell ref="K32:M32"/>
    <mergeCell ref="O32:Q32"/>
    <mergeCell ref="B32:E34"/>
    <mergeCell ref="A36:A3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52</vt:i4>
      </vt:variant>
    </vt:vector>
  </HeadingPairs>
  <TitlesOfParts>
    <vt:vector size="54" baseType="lpstr">
      <vt:lpstr>Instructions</vt:lpstr>
      <vt:lpstr>Workforce Housing Scoresheet</vt:lpstr>
      <vt:lpstr>Agency_TotalPoints_AllCategoriesCombined</vt:lpstr>
      <vt:lpstr>Agency_TotalPoints_BasedOnEligibleProjectAreaPopulations</vt:lpstr>
      <vt:lpstr>Agency_TotalPoints_EligibleProjectAreaOutsideMetroCountry</vt:lpstr>
      <vt:lpstr>Agency_TotalPoints_EligibleProjectAreaSize</vt:lpstr>
      <vt:lpstr>Agency_TotalPoints_FundingRequestAsPercentOfTDC</vt:lpstr>
      <vt:lpstr>Agency_TotalPoints_GeographicPreference</vt:lpstr>
      <vt:lpstr>Agency_TotalPoints_Incentive</vt:lpstr>
      <vt:lpstr>Agency_TotalPoints_Leverage</vt:lpstr>
      <vt:lpstr>Agency_TotalPoints_MarketCharacteristics</vt:lpstr>
      <vt:lpstr>Agency_TotalPoints_NumberOfUnits</vt:lpstr>
      <vt:lpstr>Agency_TotalPoints_OpportunityZone</vt:lpstr>
      <vt:lpstr>Agency_TotalPoints_ReadinessToProceed</vt:lpstr>
      <vt:lpstr>Agency_TotalPoints_SecuredFunding</vt:lpstr>
      <vt:lpstr>Agency_TotalPoints_ShareOfMarketRateUnits</vt:lpstr>
      <vt:lpstr>Agency_TotalPoints_ZoningAndApprovals</vt:lpstr>
      <vt:lpstr>Applicant_TotalPoints_AllCategoriesCombined</vt:lpstr>
      <vt:lpstr>Applicant_TotalPoints_BasedOnEligibleProjectAreaPopulations</vt:lpstr>
      <vt:lpstr>Applicant_TotalPoints_EligibleProjectAreaOutsideMetroCountry</vt:lpstr>
      <vt:lpstr>Applicant_TotalPoints_EligibleProjectAreaSize</vt:lpstr>
      <vt:lpstr>Applicant_TotalPoints_FundingRequestAsPercentOfTDC</vt:lpstr>
      <vt:lpstr>Applicant_TotalPoints_GeographicPreference</vt:lpstr>
      <vt:lpstr>Applicant_TotalPoints_Incentive</vt:lpstr>
      <vt:lpstr>Applicant_TotalPoints_Leverage</vt:lpstr>
      <vt:lpstr>Applicant_TotalPoints_MarketCharacteristics</vt:lpstr>
      <vt:lpstr>Applicant_TotalPoints_NumberOfUnits</vt:lpstr>
      <vt:lpstr>Applicant_TotalPoints_OpportunityZone</vt:lpstr>
      <vt:lpstr>Applicant_TotalPoints_ReadinessToProceed</vt:lpstr>
      <vt:lpstr>Applicant_TotalPoints_SecuredFunding</vt:lpstr>
      <vt:lpstr>Applicant_TotalPoints_ShareOfMarketRateUnits</vt:lpstr>
      <vt:lpstr>Applicant_TotalPoints_ZoningAndApprovals</vt:lpstr>
      <vt:lpstr>DevelopmentCity</vt:lpstr>
      <vt:lpstr>DevelopmentLocation</vt:lpstr>
      <vt:lpstr>DevelopmentName</vt:lpstr>
      <vt:lpstr>DNumber</vt:lpstr>
      <vt:lpstr>FundingRequest</vt:lpstr>
      <vt:lpstr>FundingRequestAsPercentOfTDC</vt:lpstr>
      <vt:lpstr>FundsCommitted</vt:lpstr>
      <vt:lpstr>MarketRateUnits</vt:lpstr>
      <vt:lpstr>MNumber</vt:lpstr>
      <vt:lpstr>Notes_EligibleProjectAreaSize</vt:lpstr>
      <vt:lpstr>Notes_GeographicPreference</vt:lpstr>
      <vt:lpstr>Notes_Leverage</vt:lpstr>
      <vt:lpstr>Notes_NumberOfUnits</vt:lpstr>
      <vt:lpstr>Notes_OpportunityZone</vt:lpstr>
      <vt:lpstr>Notes_SecuredFinancing</vt:lpstr>
      <vt:lpstr>Notes_ShareOfMarketRateUnits</vt:lpstr>
      <vt:lpstr>Notes_ZoningAndApprovals</vt:lpstr>
      <vt:lpstr>ShareOfMarketRateUnits</vt:lpstr>
      <vt:lpstr>SumOfAllCategries_Total</vt:lpstr>
      <vt:lpstr>TotalDevelopmentCosts</vt:lpstr>
      <vt:lpstr>TotalEligibleFunding</vt:lpstr>
      <vt:lpstr>TotalUnits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WHDP Self Scoring Worksheet</dc:title>
  <dc:creator>Sourdif, Laird</dc:creator>
  <cp:lastModifiedBy>Sourdif, Laird</cp:lastModifiedBy>
  <dcterms:created xsi:type="dcterms:W3CDTF">2023-10-02T10:45:40Z</dcterms:created>
  <dcterms:modified xsi:type="dcterms:W3CDTF">2024-02-28T11:48:26Z</dcterms:modified>
</cp:coreProperties>
</file>